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loc\root\ГПТЭ_МО\obmen\ТАРИФЫ\Для сайта\"/>
    </mc:Choice>
  </mc:AlternateContent>
  <bookViews>
    <workbookView xWindow="0" yWindow="0" windowWidth="28800" windowHeight="12330"/>
  </bookViews>
  <sheets>
    <sheet name="2026 (изм янв)" sheetId="1" r:id="rId1"/>
  </sheets>
  <externalReferences>
    <externalReference r:id="rId2"/>
  </externalReferences>
  <definedNames>
    <definedName name="_xlnm._FilterDatabase" localSheetId="0" hidden="1">'2026 (изм янв)'!$A$3:$I$129</definedName>
    <definedName name="_xlnm.Print_Titles" localSheetId="0">'2026 (изм янв)'!$3:$4</definedName>
    <definedName name="_xlnm.Print_Area" localSheetId="0">'2026 (изм янв)'!$A$1:$I$30</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6" i="1" l="1"/>
  <c r="K135" i="1"/>
  <c r="K134" i="1"/>
  <c r="Z127" i="1"/>
  <c r="Z126" i="1"/>
  <c r="Z125" i="1"/>
  <c r="Z124" i="1"/>
  <c r="Z123" i="1"/>
  <c r="AE116" i="1"/>
  <c r="A106" i="1"/>
  <c r="A108" i="1" s="1"/>
  <c r="A110" i="1" s="1"/>
  <c r="A112" i="1" s="1"/>
  <c r="A114" i="1" s="1"/>
  <c r="A116" i="1" s="1"/>
  <c r="A118" i="1" s="1"/>
  <c r="A120" i="1" s="1"/>
  <c r="A122" i="1" s="1"/>
  <c r="A124" i="1" s="1"/>
  <c r="A126" i="1" s="1"/>
  <c r="A128" i="1" s="1"/>
  <c r="Z99" i="1"/>
  <c r="F99" i="1"/>
  <c r="E99" i="1"/>
  <c r="D99" i="1"/>
  <c r="Z98" i="1"/>
  <c r="F98" i="1"/>
  <c r="E98" i="1"/>
  <c r="D98" i="1"/>
  <c r="AD98" i="1" s="1"/>
  <c r="Z97" i="1"/>
  <c r="F97" i="1"/>
  <c r="E97" i="1"/>
  <c r="D97" i="1"/>
  <c r="F96" i="1"/>
  <c r="E96" i="1"/>
  <c r="D96" i="1"/>
  <c r="AD96" i="1" s="1"/>
  <c r="Z95" i="1"/>
  <c r="F95" i="1"/>
  <c r="E95" i="1"/>
  <c r="D95" i="1"/>
  <c r="F94" i="1"/>
  <c r="E94" i="1"/>
  <c r="D94" i="1"/>
  <c r="AD94" i="1" s="1"/>
  <c r="F93" i="1"/>
  <c r="E93" i="1"/>
  <c r="D93" i="1"/>
  <c r="F92" i="1"/>
  <c r="E92" i="1"/>
  <c r="D92" i="1"/>
  <c r="AD92" i="1" s="1"/>
  <c r="Z91" i="1"/>
  <c r="G91" i="1"/>
  <c r="F91" i="1"/>
  <c r="E91" i="1"/>
  <c r="D91" i="1"/>
  <c r="Z90" i="1"/>
  <c r="G90" i="1"/>
  <c r="F90" i="1"/>
  <c r="E90" i="1"/>
  <c r="AD90" i="1" s="1"/>
  <c r="D90" i="1"/>
  <c r="F89" i="1"/>
  <c r="E89" i="1"/>
  <c r="D89" i="1"/>
  <c r="F88" i="1"/>
  <c r="E88" i="1"/>
  <c r="D88" i="1"/>
  <c r="AD88" i="1" s="1"/>
  <c r="F87" i="1"/>
  <c r="E87" i="1"/>
  <c r="D87" i="1"/>
  <c r="F86" i="1"/>
  <c r="E86" i="1"/>
  <c r="D86" i="1"/>
  <c r="AD86" i="1" s="1"/>
  <c r="AD85" i="1"/>
  <c r="E85" i="1"/>
  <c r="F84" i="1"/>
  <c r="E84" i="1"/>
  <c r="D84" i="1"/>
  <c r="AD84" i="1" s="1"/>
  <c r="A84" i="1"/>
  <c r="F83" i="1"/>
  <c r="E83" i="1"/>
  <c r="D83" i="1"/>
  <c r="F82" i="1"/>
  <c r="E82" i="1"/>
  <c r="D82" i="1"/>
  <c r="AD82" i="1" s="1"/>
  <c r="Z81" i="1"/>
  <c r="G81" i="1"/>
  <c r="F81" i="1"/>
  <c r="E81" i="1"/>
  <c r="D81" i="1"/>
  <c r="F80" i="1"/>
  <c r="E80" i="1"/>
  <c r="D80" i="1"/>
  <c r="AD80" i="1" s="1"/>
  <c r="G79" i="1"/>
  <c r="F79" i="1"/>
  <c r="E79" i="1"/>
  <c r="D79" i="1"/>
  <c r="F78" i="1"/>
  <c r="E78" i="1"/>
  <c r="D78" i="1"/>
  <c r="AD78" i="1" s="1"/>
  <c r="F77" i="1"/>
  <c r="E77" i="1"/>
  <c r="D77" i="1"/>
  <c r="F76" i="1"/>
  <c r="E76" i="1"/>
  <c r="D76" i="1"/>
  <c r="AD76" i="1" s="1"/>
  <c r="A76" i="1"/>
  <c r="Z75" i="1"/>
  <c r="F75" i="1"/>
  <c r="E75" i="1"/>
  <c r="D75" i="1"/>
  <c r="F74" i="1"/>
  <c r="E74" i="1"/>
  <c r="D74" i="1"/>
  <c r="AD74" i="1" s="1"/>
  <c r="Z73" i="1"/>
  <c r="Z71" i="1"/>
  <c r="F71" i="1"/>
  <c r="E71" i="1"/>
  <c r="D71" i="1"/>
  <c r="Z70" i="1"/>
  <c r="F70" i="1"/>
  <c r="E70" i="1"/>
  <c r="D70" i="1"/>
  <c r="AD70" i="1" s="1"/>
  <c r="Z69" i="1"/>
  <c r="F69" i="1"/>
  <c r="E69" i="1"/>
  <c r="D69" i="1"/>
  <c r="AD68" i="1"/>
  <c r="Z68" i="1"/>
  <c r="F68" i="1"/>
  <c r="E68" i="1"/>
  <c r="D68" i="1"/>
  <c r="F67" i="1"/>
  <c r="E67" i="1"/>
  <c r="D67" i="1"/>
  <c r="F66" i="1"/>
  <c r="E66" i="1"/>
  <c r="D66" i="1"/>
  <c r="AD66" i="1" s="1"/>
  <c r="A66" i="1"/>
  <c r="A68" i="1" s="1"/>
  <c r="A70" i="1" s="1"/>
  <c r="A72" i="1" s="1"/>
  <c r="F65" i="1"/>
  <c r="E65" i="1"/>
  <c r="D65" i="1"/>
  <c r="AD64" i="1"/>
  <c r="F64" i="1"/>
  <c r="E64" i="1"/>
  <c r="D64" i="1"/>
  <c r="M58" i="1"/>
  <c r="L58" i="1"/>
  <c r="K58" i="1"/>
  <c r="M56" i="1"/>
  <c r="L56" i="1"/>
  <c r="K56" i="1"/>
  <c r="M54" i="1"/>
  <c r="L54" i="1"/>
  <c r="K54" i="1"/>
  <c r="M52" i="1"/>
  <c r="L52" i="1"/>
  <c r="K52" i="1"/>
  <c r="M50" i="1"/>
  <c r="L50" i="1"/>
  <c r="K50" i="1"/>
  <c r="M48" i="1"/>
  <c r="L48" i="1"/>
  <c r="K48" i="1"/>
  <c r="M46" i="1"/>
  <c r="L46" i="1"/>
  <c r="K46" i="1"/>
  <c r="M44" i="1"/>
  <c r="L44" i="1"/>
  <c r="K44" i="1"/>
  <c r="M42" i="1"/>
  <c r="L42" i="1"/>
  <c r="K42" i="1"/>
  <c r="M40" i="1"/>
  <c r="L40" i="1"/>
  <c r="K40" i="1"/>
  <c r="M38" i="1"/>
  <c r="L38" i="1"/>
  <c r="K38" i="1"/>
  <c r="A38" i="1"/>
  <c r="A40" i="1" s="1"/>
  <c r="A42" i="1" s="1"/>
  <c r="A44" i="1" s="1"/>
  <c r="A46" i="1" s="1"/>
  <c r="A48" i="1" s="1"/>
  <c r="A50" i="1" s="1"/>
  <c r="A52" i="1" s="1"/>
  <c r="A54" i="1" s="1"/>
  <c r="A56" i="1" s="1"/>
  <c r="A58" i="1" s="1"/>
  <c r="M36" i="1"/>
  <c r="L36" i="1"/>
  <c r="K36" i="1"/>
  <c r="A36" i="1"/>
  <c r="M34" i="1"/>
  <c r="L34" i="1"/>
  <c r="K34" i="1"/>
  <c r="J30" i="1"/>
  <c r="J28" i="1"/>
  <c r="J26" i="1"/>
  <c r="J24" i="1"/>
  <c r="J14" i="1"/>
  <c r="J13" i="1"/>
</calcChain>
</file>

<file path=xl/comments1.xml><?xml version="1.0" encoding="utf-8"?>
<comments xmlns="http://schemas.openxmlformats.org/spreadsheetml/2006/main">
  <authors>
    <author>Реш Наталья Рамановна</author>
  </authors>
  <commentList>
    <comment ref="D134" authorId="0" shapeId="0">
      <text>
        <r>
          <rPr>
            <b/>
            <sz val="9"/>
            <color indexed="81"/>
            <rFont val="Tahoma"/>
            <charset val="1"/>
          </rPr>
          <t>Реш Наталья Рамановна:</t>
        </r>
        <r>
          <rPr>
            <sz val="9"/>
            <color indexed="81"/>
            <rFont val="Tahoma"/>
            <charset val="1"/>
          </rPr>
          <t xml:space="preserve">
изменения январь 2026</t>
        </r>
      </text>
    </comment>
    <comment ref="F134" authorId="0" shapeId="0">
      <text>
        <r>
          <rPr>
            <b/>
            <sz val="9"/>
            <color indexed="81"/>
            <rFont val="Tahoma"/>
            <charset val="1"/>
          </rPr>
          <t>Реш Наталья Рамановна:</t>
        </r>
        <r>
          <rPr>
            <sz val="9"/>
            <color indexed="81"/>
            <rFont val="Tahoma"/>
            <charset val="1"/>
          </rPr>
          <t xml:space="preserve">
изменения январь 2026</t>
        </r>
      </text>
    </comment>
  </commentList>
</comments>
</file>

<file path=xl/sharedStrings.xml><?xml version="1.0" encoding="utf-8"?>
<sst xmlns="http://schemas.openxmlformats.org/spreadsheetml/2006/main" count="423" uniqueCount="150">
  <si>
    <t>2026 год</t>
  </si>
  <si>
    <t>1. Тарифы на тепловую энергию</t>
  </si>
  <si>
    <t>№</t>
  </si>
  <si>
    <t>Наименование городского/сельского поселения</t>
  </si>
  <si>
    <t>Период действия тарифов</t>
  </si>
  <si>
    <t>с 01.01.2026 по 30.09.2026</t>
  </si>
  <si>
    <t>с 01.10.2026 по 31.12.2026</t>
  </si>
  <si>
    <t>Основание</t>
  </si>
  <si>
    <t>Источник официального опубликования решения</t>
  </si>
  <si>
    <t>Наименование потребителей</t>
  </si>
  <si>
    <t xml:space="preserve">руб./Гкал </t>
  </si>
  <si>
    <t>Городской округ Воскресенск Московской области</t>
  </si>
  <si>
    <t>Прочие потребители
(без НДС)</t>
  </si>
  <si>
    <t>Распоряжение № 20-Р от 06.02.2026</t>
  </si>
  <si>
    <t>https://ktc.mosreg.ru/download/document/14658852</t>
  </si>
  <si>
    <t>Население (с НДС)</t>
  </si>
  <si>
    <t>Городской округ Клин  Московской области</t>
  </si>
  <si>
    <t>Городской округ Клин  Московской области адрес: г. Высоковск, дер. Масюгино</t>
  </si>
  <si>
    <t>Городской округ Клин Московской области на территории городка Клин-9</t>
  </si>
  <si>
    <t>Городской округ Пушкинский Московской области</t>
  </si>
  <si>
    <t>Сергиево-Посадский городской округ Московской области Адрес:
от котельных «Квартал В» г.Сергиев Посад, ул.Вознесенская, д.84а,«1-й
Горбольницы» г.Сергиев Посад, ул.Кирова, д.89, «Садовая» г.Сергиев Посад,ул.Садовая, д.10, пом.8,«Школа-Интернат» г.Сергиев Посад ул.Пограничная, д.20,корп.1, «Дом быта» г.Сергиев Посад, ул.Вознесенская, д.55, корп.А,«Клементьевского пос.» г.Сергиев Посад, ул.Школьная, д.2б, «Рабочего пос.»г. Сергиев Посад, ул.Бероунская, д.7, «Лесхоз» г.Сергиев Посад, пос.Лесхоз,«Мишутино» с.Мишутино, д. 2а, «Семхоз» г.Сергиев Посад, пл.Советская, д.,«Крышная 58» г.Сергиев Посад, ул.Новоугличское шоссе, д.58, «Крышная 60»г.Сергиев Посад, ул.Новоугличское шоссе, д.60, «ПМК» г.Сергиев Посад,
Ярославское шоссе, д.4а, «Ферма» г.Сергиев Посад, ул.Весенняя, д.
7а,«Конкурсный» г.Сергиев Посад, ул.Парковая, д. 43, «Трикотажная фабрика»,г. Сергиев Посад, ул.Карла Маркса, д.6/2, «Бубяково» д.Бубяково, д.1,«Наугольное» д.Наугольное, д. 1, «Птицеград» г.Сергиев Посад, ул. Маслиева, д.37а, № 3 - г.Краснозаводск,
проезд № 21, д.2, д.Семенково д. б/н, п.Заречный, д. 1, с.
Константиново ул.Октябрьская, с.Константиново ул.Школьная, д.
Самотовино, д.Кузьмино, п.Башенка н.п.Каменки , д.Шабурново, д.
Марьино,с.Закубежье, д.Сырнево,с.Васильевское, п.Мостовик, пер.Лесной,
д.26, д.Лазарево, п. Лоза, д. 9к, п.Ситники, д.Зубцово, п. Лоза, д.18а, № 1 г.
Хотьково, ул.Калинина, д.15а, № 2 г. Хотьково, ул. Ломоносова, д.7а, №3
д.Жучки, д.8/8б, № 4 г.Хотьково, ул.2-я Рабочая, д. 48а, №5 г.Хотьково, пер.
Кооперативный, д.5, №6 г. Хотьково, Художественный проезд, д.2д, №7
д.Жучки, д.44а, № 8 д.Короськово, д.34а, № 9 п.ОРГРЭС, д.9, № 11 г.
Хотьково, ул.Загорская, д.1а, № 12 г.Хотьково, Ткацкий переулок, д.13, №14
г. Хотьково, Север, д.14, №15 п.Репихово, д.26а, №16 д. Репихово, д.8б, №
17 п.Репихово, ж/д 13, №18 д. Морозово, д.1, № 19 поселок ст.Желтиково, д.
1, № 21 г.Хотьково, ул.1-ая Хотьковская, д.4а, п.Здравница, д.1, п.Реммаш,
ул.Институтская, д.24/11, р.п.Богородское, д.42, с.Муханово, ул.Николаева,
д. 1/1, котельная д.Федорцово, котельная д.Торгашино, котельная д.Селково,
котельная д.Трехселище</t>
  </si>
  <si>
    <t>Сергиево-Посадский городской округ Московской области от котельных: «ЖБИ» - г. Сергиев Посад, Скобяное шоссе, у д. 6 и 6а, г. Сергиев
Посад, ул. Академика Силина, д. 3</t>
  </si>
  <si>
    <t>Сергиево-Посадский городской округ Московской области на территории: От котельных: «Углич» г. Сергиев Посад, ул. Дружбы, д. 5б, с. Шеметово, мкр.
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
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 котельная микрорайона Углич СМЗ «Загорский» г. Сергиев Посад,
Новоугличское ш., д. 71Б, котельная г.Сергиев Посад, пр-т Красной Армии,
д.212в, пос. НИИРП, п. ФГБУ "Санаторий "Загорские Дали", д.Абрамово</t>
  </si>
  <si>
    <t>Городской округ Серпухов Московской области</t>
  </si>
  <si>
    <t>Распоряжение № 371-Р от 19.12.2025</t>
  </si>
  <si>
    <t>https://ktc.mosreg.ru/download/document/14542964</t>
  </si>
  <si>
    <t>Городской округ Солнечногорск: Адрес:
г. Солнечногорск, ТУ Кривцовское, ТУ Поварово, ТУ Смирновское, ТУ
Соколовское, ТУ Пешковское (д. Ложки, д. Чашниково, д. Пешки, д. Радумля,
д. Жуково, д. Майдарово, д. Хоругвино), ТУ Пешковское для абонентов,
которым в 2020 году поставляло тепловую энергию МКП "Ложковские
теплосети", МКП "Пешковские теплосети", питьевую воду и водоотведение
поставляло МКП "Коммунальный комплекс", ТУ Луневское для абонентов,
которым поставляло тепловую энергию, питьевую воду и водоотведение в 2020
году ООО "Луневобытсервис", р.п. Ржавки (для абонентов, которым поставляло тепловую энергию, питьевую воду и водоотведение в 2020 году ООО "Инфракомплекс-Сервис", д. Подолино (для абонентов, которым поставляло тепловую энергию в 2020 году ООО "ТЕПЛОГЕНЕРАЦИЯ", с.п. Кутузовское для абонентов, которым поставляло тепловую энергию, питьевую воду и водоотведение в 2020 году ООО "КомЭнерго", за исключением т.у. Андревка (с.Алабушево, в/ч Алабушево), в том числе
абоненты ООО "Энергостройресурс", МОГВВ (д. Жилино), п. Сенеж, д. Голубое (абоненты ООО"Жилремстрой")</t>
  </si>
  <si>
    <t>Городской округ Солнечногорск: Солнечногорск, по отдельной системе: ул.Ленина, д.7</t>
  </si>
  <si>
    <t>Городской округ Солнечногорск: для потребителей д. Жилино, ст. Жилино</t>
  </si>
  <si>
    <t>Городской округ Солнечногорск Московской области: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рп Ржавки (абоненты Энергостройресурс) д. Менделеево (ФГУП "ВНИИФТРИ" )</t>
  </si>
  <si>
    <t>2. Тарифы на теплоноситель</t>
  </si>
  <si>
    <t>руб./куб.м.</t>
  </si>
  <si>
    <t>Распоряжение № 375-Р от 19.12.2025</t>
  </si>
  <si>
    <t>https://ktc.mosreg.ru/download/document/14543384</t>
  </si>
  <si>
    <t>Пушкинский городской округ Московской области</t>
  </si>
  <si>
    <t>Сергиево-Посадский городской округ Московской области, дер. Семенково, кот.№ 3 г.Краснозаводск</t>
  </si>
  <si>
    <t>Сергиево-Посадский городской округ Московской области на территории п. Заречный</t>
  </si>
  <si>
    <t>Сергиево-Посадский городской округ Московской области от котельной "Рабочий поселок"</t>
  </si>
  <si>
    <t>Сергиево-Посадский городской округ Московской области п. Реммаш</t>
  </si>
  <si>
    <t>Сергиево-Посадский городской округ Московской области от котельной "Углич", ул. Дружбы, 5б</t>
  </si>
  <si>
    <t>Сергиево-Посадский городской округ Московской области на территориях: г. Сергиев Посад-14</t>
  </si>
  <si>
    <t>Сергиево-Посадский городской округ Московской области на территории п. Скоропусковский, д. Абрамово</t>
  </si>
  <si>
    <t>Сергиево-Посадский городской округ Московской области р.п. Богородское</t>
  </si>
  <si>
    <t>Распоряжение № 373-Р от 19.12.2025</t>
  </si>
  <si>
    <t>https://ktc.mosreg.ru/download/document/14542968</t>
  </si>
  <si>
    <t>Городской округ Серпухов, кроме г. Серпухов Московской области</t>
  </si>
  <si>
    <t>Городской округ Солнечногорск: г. Солнечногорск, т.у. Поварово</t>
  </si>
  <si>
    <t>3. Тарифы на горячую воду в закрытых системах горячего водоснабжения</t>
  </si>
  <si>
    <t xml:space="preserve">Компонент на питьевую воду </t>
  </si>
  <si>
    <t>Компонент на тепловую энергию</t>
  </si>
  <si>
    <t>(руб./куб.м.)</t>
  </si>
  <si>
    <t>(руб./Гкал)</t>
  </si>
  <si>
    <t>Было</t>
  </si>
  <si>
    <t>Городской округ Воскресенск Московской области (поставщик холодной воды МУП "Белоозерское ЖКХ")</t>
  </si>
  <si>
    <t>Распоряжение № 19-Р от 06.02.2026</t>
  </si>
  <si>
    <t>https://ktc.mosreg.ru/download/document/14658854</t>
  </si>
  <si>
    <t>Льготный тариф на ХВС для ГВС для населения</t>
  </si>
  <si>
    <t>Городской округ Клин Московской области (поставщик холодной воды ЗАО "Водоканал")</t>
  </si>
  <si>
    <t>Городской округ Клин Московской области адрес: г. Высоковск, дер. Масюгино (поставщик холодной воды ЗАО "Водоканал")</t>
  </si>
  <si>
    <t>Городской округ Клин Московской области на территории военного городка Клин-9</t>
  </si>
  <si>
    <t>27,97</t>
  </si>
  <si>
    <t>31,51</t>
  </si>
  <si>
    <t>Пушкинский городской округ Московской области  МУП Пушкинские Коммунальные системы  (бывший поставщик холодной воды МУП ЩМП "Межрайонный Щелковский Водоканал")</t>
  </si>
  <si>
    <t>Пушкинский городской округ Московской области (поставщик холодной воды ФГБУ "ЦЖКУ" Минобороны России)</t>
  </si>
  <si>
    <t>Сергиево-Посадский городской округ Московской области на территории: от котельных Квартал "В" г. Сергиев Посад, ул. Вознесенская, д.84а, "1-й орбольницы г. Сергиев Посад, ул. Кирова, д. 89, "Садовая" г. Сергиев Посад, ул. Садовая, д.10, пом.8, "Школа-Интернат" г. Сергиев Посад ул.Пограничная, д. 20 корп.1, "Дом быта" г. Сергиев Посад, ул. Вознесенская, д.55, корп. А, "Клементьевского пос" г. Сергиев Посад, ул. Школьная, д.2б, "Лесхоз" г. Сергиев Посад, пл.оветская, д. "Крышная 58" г. Сергиев Посад, ул. Новоуглечевское шоссе, д.58, "Крышная 60" г. Сергиев Посад, ул. Новоуглеческое шоссе, д. 60, "ПМК" г. Сергиев Посад, Ярославское шоссе, д.4а, "Ферма" г. Сергиев Посад, ул. Весенняя, д. 7а, "Конкурсный" г. Сергиев Посад, ул. Парковая, д. 43, "Трикотажная фабрика" г. Сергиев Посад, ул. Карла Маркса,д. 6/2, "Бубяково" д.Бубяково, д.1, "Наугольное", д.Наугольная, д. 1 "Птицеград" г. Сергиев Посад, ул. Маслиева, д. 37а, с.Васильевское, п. МОстовик, пер.Лесной, д. 26,д. Лазарево №1 г.Хотьково, ул. Калинина, д.15а, №2 г.Хотьково, ул. Ломоносова, д. 7а №3, д. Жучки, д.8/8б, №4 г. Хотьково, ул. 2-ф Рабочая, д.48а, № 5 г. Хотьково, пер.Кооперативный, д.5 №6 г.Хотьково, Художественный проезд, д.2д, №7 д. Жучки, д.44а, №8 д. Короськово, д. 34а, №9 п.ОРГРЭС, д.9, №11 г.Хотьково, ул.Загорская, д.1а, №12 г.Хотьково, Ткацкий переулок, д.13, №14 г.Хотьково, Север, д.14 №15 п.Репихлово, д.26а, №16 д. Репихово, д.8б, №17 п.Репихово, ж/д 13, №18 д. Морозово, д.1 №19 пос.ст.Желтиково, д.1, №21 г.Хотьково, ул. 1-ая Хотьковская, д.4а, с.Муханово, ул.Николаева, д.1/1, от котельных с. Константиново ул. Октябрьская, с. Константиново ул. Школьная,д. Самотовино, д. Кузьмино, п. Башенка н.п. Каменки , д. Шабурново, д.Марьино,с. Закубежье, д. Сырнево,п. Лоза, д. 9к, п. Ситники, д. Зубцово, п. Лоза,д. 18а, п. Здравница, д. 1,котельная д. Федорцово, котельная д. Торгашино,котельная д. Селково, котельная д. Трехселище  (поставщик холодной воды МУП "Водоканал")</t>
  </si>
  <si>
    <t>Сергиево-Посадский городской округ Московской области на территории: от котельных "ЖБИ" г. Сергиев Посад Скобяное шоссе, д.6 и 6а  (поставщик холодной воды МУП "Водоканал")</t>
  </si>
  <si>
    <t>Сергиево-Посадский городской округ Московской области на территории: г. Сергиев Посад, ул. Академика Силина, д.3  (поставщик холодной воды МУП "Водоканал")</t>
  </si>
  <si>
    <t>Сергиево-Посадский городской округ Московской области от котельных: «Углич» г. Сергиев Посад, ул. Дружбы, д. 5б, с. Шеметово, мкр.Новый,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40Б,котельная микрорайона Углич СМЗ «Загорский» г. Сергиев Посад, Новоугличское ш., д. 71Б, котельная г.Сергиев Посад, пр-т Красной Армии, д.212в (поставщик  холодной воды МУП "Водоканал")</t>
  </si>
  <si>
    <t>Сергиево-Посадский городской округ Московской области от котельной "Скобяной пос" г. Сергиев Посад, ул. Центральная, д.1  (поставщик холодной воды ФГУП "ЭМЗ "Звезда")</t>
  </si>
  <si>
    <t>Сергиево-Посадский городской округ Московской области от котельных: с. Шеметово мкр. Новый д.44, котельная г.Сергиев Посад, пр-т Красной армии, д.212в, пос.НИИРП) (поставщик холодной воды МУП "Водоканал")</t>
  </si>
  <si>
    <t>Сергиево-Посадский городской округ Московской области адрес: котельная ФГБУ "Санаторий "Загорские Дали" (поставщик холодной воды ФГБУ "Санаторий "Загорские Дали")</t>
  </si>
  <si>
    <t>Городской округ Серпухов Московской области (поставщик холодной воды МУП "Водоканал-Сервис")</t>
  </si>
  <si>
    <t>Распоряжение № 377-Р от 19.12.2025</t>
  </si>
  <si>
    <t>https://ktc.mosreg.ru/download/document/14545712</t>
  </si>
  <si>
    <t>Городской округ Солнечногорск: г. Солнечногорск, ТУ Кривцовское, ТУ Поварово, ТУ Смирновское, ТУ Соколовское, ТУ Пешковское, р.п. Ржавки (поставщик воды МКП "ИКЖКХ)</t>
  </si>
  <si>
    <t>Городской округ Солнечногорск: г. Солнечногорск, по отдельной системе: ул. Ленина, д.7 (поставщик воды МКП "ИКЖКХ)</t>
  </si>
  <si>
    <t>Городской округ Солнечногорск: для потребителей д. Жилино, ст. Жилино (поставщик воды АО "НПО Стеклопластик")</t>
  </si>
  <si>
    <t>Городской округ Солнечногорск: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п. Менделеево (абоненты от ВНИИФТРИ) (поставщик воды МКП "ИКЖКХ)</t>
  </si>
  <si>
    <t xml:space="preserve">4. Тарифы на горячую воду в открытых системах теплоснабжения (горячее водоснабжение) </t>
  </si>
  <si>
    <t xml:space="preserve">Городской округ Воскресенск Московской области </t>
  </si>
  <si>
    <t>27,87</t>
  </si>
  <si>
    <t>32,75</t>
  </si>
  <si>
    <t>34,00</t>
  </si>
  <si>
    <t>39,96</t>
  </si>
  <si>
    <t>32,82</t>
  </si>
  <si>
    <t>35,20</t>
  </si>
  <si>
    <t>40,04</t>
  </si>
  <si>
    <t>42,94</t>
  </si>
  <si>
    <t xml:space="preserve">Сергиево-Посадский городской округ Московской области: от котельных №3 г. Краснозаводск, дер. Семенково </t>
  </si>
  <si>
    <t>42,10</t>
  </si>
  <si>
    <t>42,11</t>
  </si>
  <si>
    <t>51,36</t>
  </si>
  <si>
    <t>51,37</t>
  </si>
  <si>
    <t>26,66</t>
  </si>
  <si>
    <t>30,24</t>
  </si>
  <si>
    <t>32,53</t>
  </si>
  <si>
    <t>36,89</t>
  </si>
  <si>
    <t>Сергиево-Посадский городской округ Московской области от котельной "Рабочий поселок" Бероунская, 7</t>
  </si>
  <si>
    <t>31,41</t>
  </si>
  <si>
    <t>34,23</t>
  </si>
  <si>
    <t>38,32</t>
  </si>
  <si>
    <t>41,76</t>
  </si>
  <si>
    <t>Сергиево-Посадский городской округ Московской области п. Реммаш, Институтская, 24/11</t>
  </si>
  <si>
    <t>35,13</t>
  </si>
  <si>
    <t>37,59</t>
  </si>
  <si>
    <t>42,86</t>
  </si>
  <si>
    <t>45,86</t>
  </si>
  <si>
    <t>35,75</t>
  </si>
  <si>
    <t>40,12</t>
  </si>
  <si>
    <t>43,62</t>
  </si>
  <si>
    <t>48,95</t>
  </si>
  <si>
    <t>Сергиево-Посадский городской округ Московской области на территориях: г. Сергиев Посад-14, д. 27</t>
  </si>
  <si>
    <t>29,62</t>
  </si>
  <si>
    <t>32,73</t>
  </si>
  <si>
    <t>36,14</t>
  </si>
  <si>
    <t>39,93</t>
  </si>
  <si>
    <t>Сергиево-Посадский городской округ Московской области на территории п. Скоропусковский, д. 39, д. Абрамово</t>
  </si>
  <si>
    <t>35,70</t>
  </si>
  <si>
    <t>38,60</t>
  </si>
  <si>
    <t>43,55</t>
  </si>
  <si>
    <t>47,09</t>
  </si>
  <si>
    <t>36,02</t>
  </si>
  <si>
    <t>40,90</t>
  </si>
  <si>
    <t>43,94</t>
  </si>
  <si>
    <t>49,90</t>
  </si>
  <si>
    <t>Город Серпухов городского округа Серпухов Московской области</t>
  </si>
  <si>
    <t>26,35</t>
  </si>
  <si>
    <t>29,40</t>
  </si>
  <si>
    <t>32,15</t>
  </si>
  <si>
    <t>35,87</t>
  </si>
  <si>
    <t>Городской округ Серпухов Московской области за исключением - город Серпухов</t>
  </si>
  <si>
    <t>34,07</t>
  </si>
  <si>
    <t>37,66</t>
  </si>
  <si>
    <t>41,57</t>
  </si>
  <si>
    <t>45,95</t>
  </si>
  <si>
    <t>Городской округ Солнечногорск: г. Солнечногорск, Поварово</t>
  </si>
  <si>
    <t>35,25</t>
  </si>
  <si>
    <t>40,02</t>
  </si>
  <si>
    <t>43,01</t>
  </si>
  <si>
    <t>48,82</t>
  </si>
  <si>
    <t>5. Плата за услуги по поддержанию резервной тепловой мощности</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</si>
  <si>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 для прочих потребителей</t>
  </si>
  <si>
    <t>тыс. руб./Гкал/ч в мес.</t>
  </si>
  <si>
    <t>Городской округ Клин Московской области</t>
  </si>
  <si>
    <t>Распоряжение № 05-Р от 27.01.2026</t>
  </si>
  <si>
    <t>https://ktc.mosreg.ru/download/document/14627222</t>
  </si>
  <si>
    <t>Городской округ Солнечногорск Московской области</t>
  </si>
  <si>
    <t>https://ktc.mosreg.ru/download/document/14543076</t>
  </si>
  <si>
    <t>Сергиево-Посадский городской округ  Московской области</t>
  </si>
  <si>
    <t>Распоряжение № 374-Р от 19.12.2025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</si>
</sst>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b/>
      <sz val="20"/>
      <color theme="1"/>
      <name val="Times New Roman"/>
      <family val="1"/>
      <charset val="204"/>
    </font>
    <font>
      <sz val="12"/>
      <color theme="1"/>
      <name val="Times New Roman"/>
      <family val="1"/>
      <charset val="204"/>
    </font>
    <font>
      <b/>
      <sz val="14"/>
      <color theme="1"/>
      <name val="Times New Roman"/>
      <family val="1"/>
      <charset val="204"/>
    </font>
    <font>
      <b/>
      <sz val="11"/>
      <color theme="1"/>
      <name val="Times New Roman"/>
      <family val="1"/>
      <charset val="204"/>
    </font>
    <font>
      <sz val="9"/>
      <color theme="1"/>
      <name val="Times New Roman"/>
      <family val="1"/>
      <charset val="204"/>
    </font>
    <font>
      <u/>
      <sz val="11"/>
      <color theme="10"/>
      <name val="Calibri"/>
      <family val="2"/>
      <charset val="204"/>
      <scheme val="minor"/>
    </font>
    <font>
      <u/>
      <sz val="11"/>
      <color theme="10"/>
      <name val="Times New Roman"/>
      <family val="1"/>
      <charset val="204"/>
    </font>
    <font>
      <sz val="12"/>
      <name val="Times New Roman"/>
      <family val="1"/>
      <charset val="204"/>
    </font>
    <font>
      <sz val="11"/>
      <name val="Times New Roman"/>
      <family val="1"/>
      <charset val="204"/>
    </font>
    <font>
      <sz val="10"/>
      <color theme="1"/>
      <name val="Times New Roman"/>
      <family val="1"/>
      <charset val="204"/>
    </font>
    <font>
      <sz val="12"/>
      <color rgb="FF000000"/>
      <name val="Times New Roman"/>
      <family val="1"/>
      <charset val="204"/>
    </font>
    <font>
      <b/>
      <sz val="9"/>
      <color indexed="81"/>
      <name val="Tahoma"/>
      <charset val="1"/>
    </font>
    <font>
      <sz val="9"/>
      <color indexed="81"/>
      <name val="Tahoma"/>
      <charset val="1"/>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1" fillId="0" borderId="1" xfId="0" applyFont="1" applyBorder="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4" fontId="2" fillId="0" borderId="3" xfId="0" applyNumberFormat="1" applyFont="1" applyFill="1" applyBorder="1" applyAlignment="1">
      <alignment horizontal="center" vertical="center" wrapText="1"/>
    </xf>
    <xf numFmtId="0" fontId="6" fillId="0" borderId="4" xfId="1" applyFill="1" applyBorder="1" applyAlignment="1">
      <alignment horizontal="center" vertical="center" wrapText="1"/>
    </xf>
    <xf numFmtId="0" fontId="7" fillId="0" borderId="5" xfId="1" applyFont="1" applyFill="1" applyBorder="1" applyAlignment="1">
      <alignment horizontal="center" vertical="center" wrapText="1"/>
    </xf>
    <xf numFmtId="4" fontId="2" fillId="0" borderId="0" xfId="0" applyNumberFormat="1" applyFont="1" applyAlignment="1">
      <alignment vertical="center"/>
    </xf>
    <xf numFmtId="10" fontId="2" fillId="0" borderId="0" xfId="0" applyNumberFormat="1" applyFont="1" applyAlignment="1">
      <alignment vertical="center"/>
    </xf>
    <xf numFmtId="4" fontId="8" fillId="0"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vertical="center" wrapText="1"/>
    </xf>
    <xf numFmtId="2" fontId="8" fillId="0" borderId="6" xfId="0"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3" xfId="1" applyFill="1" applyBorder="1" applyAlignment="1">
      <alignment horizontal="center" vertical="center" wrapText="1"/>
    </xf>
    <xf numFmtId="4" fontId="2" fillId="0" borderId="0" xfId="0" applyNumberFormat="1" applyFont="1" applyFill="1" applyAlignment="1">
      <alignment vertical="center"/>
    </xf>
    <xf numFmtId="2" fontId="8" fillId="0" borderId="3"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7" fillId="0" borderId="3" xfId="1" applyFont="1" applyFill="1" applyBorder="1" applyAlignment="1">
      <alignment horizontal="center" vertical="center" wrapText="1"/>
    </xf>
    <xf numFmtId="0" fontId="8" fillId="0" borderId="3" xfId="0" applyFont="1" applyFill="1" applyBorder="1" applyAlignment="1">
      <alignment horizontal="left" vertical="center" wrapText="1"/>
    </xf>
    <xf numFmtId="0" fontId="2" fillId="0" borderId="3" xfId="0" applyFont="1" applyFill="1" applyBorder="1" applyAlignment="1">
      <alignment vertical="center"/>
    </xf>
    <xf numFmtId="0" fontId="2" fillId="0" borderId="3" xfId="0" applyFont="1" applyBorder="1" applyAlignment="1">
      <alignment vertical="center"/>
    </xf>
    <xf numFmtId="0" fontId="10" fillId="0" borderId="3" xfId="0" applyFont="1" applyBorder="1" applyAlignment="1">
      <alignment horizontal="center" vertical="center" wrapText="1"/>
    </xf>
    <xf numFmtId="0" fontId="10" fillId="0" borderId="3" xfId="0" applyFont="1" applyFill="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0" xfId="0" applyFont="1" applyFill="1" applyAlignment="1">
      <alignment vertical="center"/>
    </xf>
    <xf numFmtId="4"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0" xfId="0" applyFont="1" applyFill="1" applyAlignment="1">
      <alignment vertical="center"/>
    </xf>
    <xf numFmtId="0" fontId="2" fillId="0" borderId="9" xfId="0" applyFont="1" applyBorder="1" applyAlignment="1">
      <alignment vertical="center" wrapText="1"/>
    </xf>
    <xf numFmtId="0" fontId="2" fillId="0" borderId="0" xfId="0" applyFont="1" applyAlignment="1">
      <alignmen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4" fontId="8" fillId="0" borderId="3" xfId="0" applyNumberFormat="1" applyFont="1" applyFill="1" applyBorder="1" applyAlignment="1">
      <alignment horizontal="center" vertical="center" wrapText="1"/>
    </xf>
    <xf numFmtId="0" fontId="6" fillId="0" borderId="5" xfId="1" applyFill="1" applyBorder="1" applyAlignment="1">
      <alignment horizontal="center" vertical="center" wrapText="1"/>
    </xf>
    <xf numFmtId="2" fontId="2" fillId="0" borderId="0" xfId="0" applyNumberFormat="1" applyFont="1" applyAlignment="1">
      <alignment vertical="center"/>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1" applyFill="1" applyBorder="1" applyAlignment="1">
      <alignment vertical="center" wrapText="1"/>
    </xf>
    <xf numFmtId="0" fontId="9"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5" xfId="0" applyNumberFormat="1" applyFont="1" applyFill="1" applyBorder="1" applyAlignment="1">
      <alignment horizontal="center" vertical="center" wrapText="1"/>
    </xf>
    <xf numFmtId="4" fontId="8" fillId="0" borderId="5"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3;&#1055;&#1058;&#1069;_&#1052;&#1054;/obmen/&#1058;&#1040;&#1056;&#1048;&#1060;&#1067;/&#1060;&#1086;&#1088;&#1084;&#1072;%20&#1055;-3/&#1050;&#1086;&#1087;&#1080;&#1103;%20&#1043;&#1042;&#1057;%20&#1043;&#1055;&#1058;&#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крытые"/>
      <sheetName val="открытые"/>
    </sheetNames>
    <sheetDataSet>
      <sheetData sheetId="0">
        <row r="13">
          <cell r="I13" t="str">
            <v>27,97</v>
          </cell>
          <cell r="J13" t="str">
            <v>3 310,99</v>
          </cell>
          <cell r="K13" t="str">
            <v>34,76</v>
          </cell>
        </row>
        <row r="14">
          <cell r="I14" t="str">
            <v>32,04</v>
          </cell>
          <cell r="J14" t="str">
            <v>2 513,90</v>
          </cell>
          <cell r="K14" t="str">
            <v>37,81</v>
          </cell>
        </row>
        <row r="15">
          <cell r="I15" t="str">
            <v>29,59</v>
          </cell>
          <cell r="J15" t="str">
            <v>4 760,21</v>
          </cell>
          <cell r="K15" t="str">
            <v>30,78</v>
          </cell>
        </row>
        <row r="16">
          <cell r="I16" t="str">
            <v>29,59</v>
          </cell>
          <cell r="J16" t="str">
            <v>2 895,44</v>
          </cell>
          <cell r="K16" t="str">
            <v>30,78</v>
          </cell>
          <cell r="L16" t="str">
            <v>3 431,09</v>
          </cell>
        </row>
        <row r="17">
          <cell r="I17" t="str">
            <v>37,43</v>
          </cell>
          <cell r="J17" t="str">
            <v>4 760,21</v>
          </cell>
          <cell r="K17" t="str">
            <v>41,17</v>
          </cell>
        </row>
        <row r="18">
          <cell r="I18" t="str">
            <v>37,43</v>
          </cell>
          <cell r="J18" t="str">
            <v>2 895,44</v>
          </cell>
          <cell r="K18" t="str">
            <v>41,17</v>
          </cell>
          <cell r="L18" t="str">
            <v>3 431,09</v>
          </cell>
        </row>
        <row r="19">
          <cell r="I19" t="str">
            <v>38,34</v>
          </cell>
          <cell r="J19" t="str">
            <v>3 841,67</v>
          </cell>
          <cell r="K19" t="str">
            <v>41,97</v>
          </cell>
        </row>
        <row r="20">
          <cell r="I20" t="str">
            <v>42,92</v>
          </cell>
          <cell r="J20" t="str">
            <v>3 524,52</v>
          </cell>
          <cell r="K20" t="str">
            <v>47,64</v>
          </cell>
        </row>
        <row r="21">
          <cell r="I21" t="str">
            <v>34,27</v>
          </cell>
          <cell r="J21" t="str">
            <v>3 841,67</v>
          </cell>
          <cell r="K21" t="str">
            <v>38,52</v>
          </cell>
        </row>
        <row r="22">
          <cell r="I22" t="str">
            <v>41,81</v>
          </cell>
          <cell r="J22" t="str">
            <v>3 243,26</v>
          </cell>
          <cell r="K22" t="str">
            <v>46,99</v>
          </cell>
        </row>
        <row r="23">
          <cell r="I23" t="str">
            <v>30,60</v>
          </cell>
          <cell r="J23" t="str">
            <v>4 282,29</v>
          </cell>
          <cell r="K23" t="str">
            <v>33,77</v>
          </cell>
        </row>
        <row r="24">
          <cell r="I24" t="str">
            <v>37,33</v>
          </cell>
          <cell r="J24" t="str">
            <v>4 952,24</v>
          </cell>
          <cell r="K24" t="str">
            <v>41,20</v>
          </cell>
        </row>
        <row r="25">
          <cell r="I25" t="str">
            <v>28,52</v>
          </cell>
          <cell r="J25" t="str">
            <v>3 773,74</v>
          </cell>
          <cell r="K25" t="str">
            <v>28,50</v>
          </cell>
          <cell r="L25" t="str">
            <v>4 156,17</v>
          </cell>
        </row>
        <row r="26">
          <cell r="I26" t="str">
            <v>31,42</v>
          </cell>
          <cell r="J26" t="str">
            <v>4 595,16</v>
          </cell>
          <cell r="K26" t="str">
            <v>34,77</v>
          </cell>
          <cell r="L26" t="str">
            <v>5 070,53</v>
          </cell>
        </row>
        <row r="27">
          <cell r="I27" t="str">
            <v>34,75</v>
          </cell>
          <cell r="J27" t="str">
            <v>4 082,10</v>
          </cell>
          <cell r="K27" t="str">
            <v>34,76</v>
          </cell>
        </row>
        <row r="28">
          <cell r="I28" t="str">
            <v>37,17</v>
          </cell>
          <cell r="J28" t="str">
            <v>4 457,20</v>
          </cell>
          <cell r="K28" t="str">
            <v>42,41</v>
          </cell>
        </row>
        <row r="29">
          <cell r="I29" t="str">
            <v>34,75</v>
          </cell>
          <cell r="J29" t="str">
            <v>3 310,99</v>
          </cell>
          <cell r="K29" t="str">
            <v>34,76</v>
          </cell>
        </row>
        <row r="30">
          <cell r="I30" t="str">
            <v>37,17</v>
          </cell>
          <cell r="J30" t="str">
            <v>3 661,75</v>
          </cell>
          <cell r="K30" t="str">
            <v>42,41</v>
          </cell>
        </row>
        <row r="31">
          <cell r="I31" t="str">
            <v>32,12</v>
          </cell>
          <cell r="J31" t="str">
            <v>4 357,60</v>
          </cell>
          <cell r="K31" t="str">
            <v>32,11</v>
          </cell>
        </row>
        <row r="32">
          <cell r="I32" t="str">
            <v>33,45</v>
          </cell>
          <cell r="J32" t="str">
            <v>4 224,84</v>
          </cell>
          <cell r="K32" t="str">
            <v>39,17</v>
          </cell>
        </row>
        <row r="33">
          <cell r="I33" t="str">
            <v>38,34</v>
          </cell>
          <cell r="J33" t="str">
            <v>3 841,67</v>
          </cell>
          <cell r="K33" t="str">
            <v>41,97</v>
          </cell>
        </row>
        <row r="34">
          <cell r="I34" t="str">
            <v>42,92</v>
          </cell>
          <cell r="J34" t="str">
            <v>4 509,80</v>
          </cell>
          <cell r="K34" t="str">
            <v>47,64</v>
          </cell>
        </row>
        <row r="37">
          <cell r="I37" t="str">
            <v>38,34</v>
          </cell>
          <cell r="J37" t="str">
            <v>3 841,67</v>
          </cell>
          <cell r="K37" t="str">
            <v>41,97</v>
          </cell>
        </row>
        <row r="38">
          <cell r="I38" t="str">
            <v>42,92</v>
          </cell>
          <cell r="J38" t="str">
            <v>3 888,30</v>
          </cell>
          <cell r="K38" t="str">
            <v>47,64</v>
          </cell>
        </row>
        <row r="39">
          <cell r="I39" t="str">
            <v>37,43</v>
          </cell>
          <cell r="J39" t="str">
            <v>4 760,21</v>
          </cell>
          <cell r="K39" t="str">
            <v>41,17</v>
          </cell>
        </row>
        <row r="40">
          <cell r="I40" t="str">
            <v>37,43</v>
          </cell>
          <cell r="J40" t="str">
            <v>4 334,71</v>
          </cell>
          <cell r="K40" t="str">
            <v>41,17</v>
          </cell>
        </row>
        <row r="41">
          <cell r="I41" t="str">
            <v>29,59</v>
          </cell>
          <cell r="J41" t="str">
            <v>3 218,86</v>
          </cell>
          <cell r="K41" t="str">
            <v>30,78</v>
          </cell>
        </row>
        <row r="42">
          <cell r="I42" t="str">
            <v>29,59</v>
          </cell>
          <cell r="J42" t="str">
            <v>3 722,17</v>
          </cell>
          <cell r="K42" t="str">
            <v>30,78</v>
          </cell>
        </row>
        <row r="43">
          <cell r="I43" t="str">
            <v>37,43</v>
          </cell>
          <cell r="J43" t="str">
            <v>3 218,86</v>
          </cell>
          <cell r="K43" t="str">
            <v>41,17</v>
          </cell>
        </row>
        <row r="44">
          <cell r="I44" t="str">
            <v>37,43</v>
          </cell>
          <cell r="J44" t="str">
            <v>3 722,17</v>
          </cell>
          <cell r="K44" t="str">
            <v>41,17</v>
          </cell>
        </row>
        <row r="45">
          <cell r="I45" t="str">
            <v>19,08</v>
          </cell>
          <cell r="J45" t="str">
            <v>3 218,86</v>
          </cell>
          <cell r="K45" t="str">
            <v>22,61</v>
          </cell>
        </row>
        <row r="46">
          <cell r="I46" t="str">
            <v>23,28</v>
          </cell>
          <cell r="J46" t="str">
            <v>3 722,17</v>
          </cell>
          <cell r="K46" t="str">
            <v>27,58</v>
          </cell>
        </row>
        <row r="47">
          <cell r="I47" t="str">
            <v>23,39</v>
          </cell>
          <cell r="J47" t="str">
            <v>3 218,86</v>
          </cell>
          <cell r="K47" t="str">
            <v>24,72</v>
          </cell>
        </row>
        <row r="48">
          <cell r="J48" t="str">
            <v>3 722,17</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ktc.mosreg.ru/download/document/14543384" TargetMode="External"/><Relationship Id="rId18" Type="http://schemas.openxmlformats.org/officeDocument/2006/relationships/hyperlink" Target="https://ktc.mosreg.ru/download/document/14658852" TargetMode="External"/><Relationship Id="rId26" Type="http://schemas.openxmlformats.org/officeDocument/2006/relationships/hyperlink" Target="https://ktc.mosreg.ru/download/document/14658852" TargetMode="External"/><Relationship Id="rId39" Type="http://schemas.openxmlformats.org/officeDocument/2006/relationships/hyperlink" Target="https://ktc.mosreg.ru/download/document/14658854" TargetMode="External"/><Relationship Id="rId21" Type="http://schemas.openxmlformats.org/officeDocument/2006/relationships/hyperlink" Target="https://ktc.mosreg.ru/download/document/14658852" TargetMode="External"/><Relationship Id="rId34" Type="http://schemas.openxmlformats.org/officeDocument/2006/relationships/hyperlink" Target="https://ktc.mosreg.ru/download/document/14658854" TargetMode="External"/><Relationship Id="rId42" Type="http://schemas.openxmlformats.org/officeDocument/2006/relationships/hyperlink" Target="https://ktc.mosreg.ru/download/document/14658854" TargetMode="External"/><Relationship Id="rId47" Type="http://schemas.openxmlformats.org/officeDocument/2006/relationships/hyperlink" Target="https://ktc.mosreg.ru/download/document/14658854" TargetMode="External"/><Relationship Id="rId50" Type="http://schemas.openxmlformats.org/officeDocument/2006/relationships/hyperlink" Target="https://ktc.mosreg.ru/download/document/14658854" TargetMode="External"/><Relationship Id="rId55" Type="http://schemas.openxmlformats.org/officeDocument/2006/relationships/hyperlink" Target="https://ktc.mosreg.ru/download/document/14658854" TargetMode="External"/><Relationship Id="rId7" Type="http://schemas.openxmlformats.org/officeDocument/2006/relationships/hyperlink" Target="https://ktc.mosreg.ru/download/document/14543384" TargetMode="External"/><Relationship Id="rId12" Type="http://schemas.openxmlformats.org/officeDocument/2006/relationships/hyperlink" Target="https://ktc.mosreg.ru/download/document/14543384" TargetMode="External"/><Relationship Id="rId17" Type="http://schemas.openxmlformats.org/officeDocument/2006/relationships/hyperlink" Target="https://ktc.mosreg.ru/download/document/14658852" TargetMode="External"/><Relationship Id="rId25" Type="http://schemas.openxmlformats.org/officeDocument/2006/relationships/hyperlink" Target="https://ktc.mosreg.ru/download/document/14658852" TargetMode="External"/><Relationship Id="rId33" Type="http://schemas.openxmlformats.org/officeDocument/2006/relationships/hyperlink" Target="https://ktc.mosreg.ru/download/document/14658854" TargetMode="External"/><Relationship Id="rId38" Type="http://schemas.openxmlformats.org/officeDocument/2006/relationships/hyperlink" Target="https://ktc.mosreg.ru/download/document/14658854" TargetMode="External"/><Relationship Id="rId46" Type="http://schemas.openxmlformats.org/officeDocument/2006/relationships/hyperlink" Target="https://ktc.mosreg.ru/download/document/14658854" TargetMode="External"/><Relationship Id="rId59" Type="http://schemas.openxmlformats.org/officeDocument/2006/relationships/comments" Target="../comments1.xml"/><Relationship Id="rId2" Type="http://schemas.openxmlformats.org/officeDocument/2006/relationships/hyperlink" Target="https://ktc.mosreg.ru/download/document/14542964" TargetMode="External"/><Relationship Id="rId16" Type="http://schemas.openxmlformats.org/officeDocument/2006/relationships/hyperlink" Target="https://ktc.mosreg.ru/download/document/14543076" TargetMode="External"/><Relationship Id="rId20" Type="http://schemas.openxmlformats.org/officeDocument/2006/relationships/hyperlink" Target="https://ktc.mosreg.ru/download/document/14658852" TargetMode="External"/><Relationship Id="rId29" Type="http://schemas.openxmlformats.org/officeDocument/2006/relationships/hyperlink" Target="https://ktc.mosreg.ru/download/document/14658854" TargetMode="External"/><Relationship Id="rId41" Type="http://schemas.openxmlformats.org/officeDocument/2006/relationships/hyperlink" Target="https://ktc.mosreg.ru/download/document/14658854" TargetMode="External"/><Relationship Id="rId54" Type="http://schemas.openxmlformats.org/officeDocument/2006/relationships/hyperlink" Target="https://ktc.mosreg.ru/download/document/14658854" TargetMode="External"/><Relationship Id="rId1" Type="http://schemas.openxmlformats.org/officeDocument/2006/relationships/hyperlink" Target="https://ktc.mosreg.ru/download/document/14543384" TargetMode="External"/><Relationship Id="rId6" Type="http://schemas.openxmlformats.org/officeDocument/2006/relationships/hyperlink" Target="https://ktc.mosreg.ru/download/document/14543384" TargetMode="External"/><Relationship Id="rId11" Type="http://schemas.openxmlformats.org/officeDocument/2006/relationships/hyperlink" Target="https://ktc.mosreg.ru/download/document/14543384" TargetMode="External"/><Relationship Id="rId24" Type="http://schemas.openxmlformats.org/officeDocument/2006/relationships/hyperlink" Target="https://ktc.mosreg.ru/download/document/14658852" TargetMode="External"/><Relationship Id="rId32" Type="http://schemas.openxmlformats.org/officeDocument/2006/relationships/hyperlink" Target="https://ktc.mosreg.ru/download/document/14658854" TargetMode="External"/><Relationship Id="rId37" Type="http://schemas.openxmlformats.org/officeDocument/2006/relationships/hyperlink" Target="https://ktc.mosreg.ru/download/document/14658854" TargetMode="External"/><Relationship Id="rId40" Type="http://schemas.openxmlformats.org/officeDocument/2006/relationships/hyperlink" Target="https://ktc.mosreg.ru/download/document/14658854" TargetMode="External"/><Relationship Id="rId45" Type="http://schemas.openxmlformats.org/officeDocument/2006/relationships/hyperlink" Target="https://ktc.mosreg.ru/download/document/14658854" TargetMode="External"/><Relationship Id="rId53" Type="http://schemas.openxmlformats.org/officeDocument/2006/relationships/hyperlink" Target="https://ktc.mosreg.ru/download/document/14658854" TargetMode="External"/><Relationship Id="rId58" Type="http://schemas.openxmlformats.org/officeDocument/2006/relationships/vmlDrawing" Target="../drawings/vmlDrawing1.vml"/><Relationship Id="rId5" Type="http://schemas.openxmlformats.org/officeDocument/2006/relationships/hyperlink" Target="https://ktc.mosreg.ru/download/document/14543384" TargetMode="External"/><Relationship Id="rId15" Type="http://schemas.openxmlformats.org/officeDocument/2006/relationships/hyperlink" Target="https://ktc.mosreg.ru/download/document/14543076" TargetMode="External"/><Relationship Id="rId23" Type="http://schemas.openxmlformats.org/officeDocument/2006/relationships/hyperlink" Target="https://ktc.mosreg.ru/download/document/14658852" TargetMode="External"/><Relationship Id="rId28" Type="http://schemas.openxmlformats.org/officeDocument/2006/relationships/hyperlink" Target="https://ktc.mosreg.ru/download/document/14658852" TargetMode="External"/><Relationship Id="rId36" Type="http://schemas.openxmlformats.org/officeDocument/2006/relationships/hyperlink" Target="https://ktc.mosreg.ru/download/document/14658854" TargetMode="External"/><Relationship Id="rId49" Type="http://schemas.openxmlformats.org/officeDocument/2006/relationships/hyperlink" Target="https://ktc.mosreg.ru/download/document/14658854" TargetMode="External"/><Relationship Id="rId57" Type="http://schemas.openxmlformats.org/officeDocument/2006/relationships/printerSettings" Target="../printerSettings/printerSettings1.bin"/><Relationship Id="rId10" Type="http://schemas.openxmlformats.org/officeDocument/2006/relationships/hyperlink" Target="https://ktc.mosreg.ru/download/document/14543384" TargetMode="External"/><Relationship Id="rId19" Type="http://schemas.openxmlformats.org/officeDocument/2006/relationships/hyperlink" Target="https://ktc.mosreg.ru/download/document/14658852" TargetMode="External"/><Relationship Id="rId31" Type="http://schemas.openxmlformats.org/officeDocument/2006/relationships/hyperlink" Target="https://ktc.mosreg.ru/download/document/14658854" TargetMode="External"/><Relationship Id="rId44" Type="http://schemas.openxmlformats.org/officeDocument/2006/relationships/hyperlink" Target="https://ktc.mosreg.ru/download/document/14658854" TargetMode="External"/><Relationship Id="rId52" Type="http://schemas.openxmlformats.org/officeDocument/2006/relationships/hyperlink" Target="https://ktc.mosreg.ru/download/document/14658854" TargetMode="External"/><Relationship Id="rId4" Type="http://schemas.openxmlformats.org/officeDocument/2006/relationships/hyperlink" Target="https://ktc.mosreg.ru/download/document/14543384" TargetMode="External"/><Relationship Id="rId9" Type="http://schemas.openxmlformats.org/officeDocument/2006/relationships/hyperlink" Target="https://ktc.mosreg.ru/download/document/14543384" TargetMode="External"/><Relationship Id="rId14" Type="http://schemas.openxmlformats.org/officeDocument/2006/relationships/hyperlink" Target="https://ktc.mosreg.ru/download/document/14542968" TargetMode="External"/><Relationship Id="rId22" Type="http://schemas.openxmlformats.org/officeDocument/2006/relationships/hyperlink" Target="https://ktc.mosreg.ru/download/document/14658852" TargetMode="External"/><Relationship Id="rId27" Type="http://schemas.openxmlformats.org/officeDocument/2006/relationships/hyperlink" Target="https://ktc.mosreg.ru/download/document/14658852" TargetMode="External"/><Relationship Id="rId30" Type="http://schemas.openxmlformats.org/officeDocument/2006/relationships/hyperlink" Target="https://ktc.mosreg.ru/download/document/14658854" TargetMode="External"/><Relationship Id="rId35" Type="http://schemas.openxmlformats.org/officeDocument/2006/relationships/hyperlink" Target="https://ktc.mosreg.ru/download/document/14658854" TargetMode="External"/><Relationship Id="rId43" Type="http://schemas.openxmlformats.org/officeDocument/2006/relationships/hyperlink" Target="https://ktc.mosreg.ru/download/document/14658854" TargetMode="External"/><Relationship Id="rId48" Type="http://schemas.openxmlformats.org/officeDocument/2006/relationships/hyperlink" Target="https://ktc.mosreg.ru/download/document/14658854" TargetMode="External"/><Relationship Id="rId56" Type="http://schemas.openxmlformats.org/officeDocument/2006/relationships/hyperlink" Target="https://ktc.mosreg.ru/download/document/14658854" TargetMode="External"/><Relationship Id="rId8" Type="http://schemas.openxmlformats.org/officeDocument/2006/relationships/hyperlink" Target="https://ktc.mosreg.ru/download/document/14543384" TargetMode="External"/><Relationship Id="rId51" Type="http://schemas.openxmlformats.org/officeDocument/2006/relationships/hyperlink" Target="https://ktc.mosreg.ru/download/document/14658854" TargetMode="External"/><Relationship Id="rId3" Type="http://schemas.openxmlformats.org/officeDocument/2006/relationships/hyperlink" Target="https://ktc.mosreg.ru/download/document/14543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36"/>
  <sheetViews>
    <sheetView tabSelected="1" zoomScale="70" zoomScaleNormal="70" workbookViewId="0">
      <selection activeCell="E141" sqref="E141"/>
    </sheetView>
  </sheetViews>
  <sheetFormatPr defaultColWidth="9.140625" defaultRowHeight="15.75" x14ac:dyDescent="0.25"/>
  <cols>
    <col min="1" max="1" width="6" style="4" customWidth="1"/>
    <col min="2" max="2" width="76.42578125" style="70" customWidth="1"/>
    <col min="3" max="3" width="22.42578125" style="49" customWidth="1"/>
    <col min="4" max="4" width="13.85546875" style="71" customWidth="1"/>
    <col min="5" max="5" width="14.85546875" style="71" customWidth="1"/>
    <col min="6" max="6" width="13.85546875" style="71" customWidth="1"/>
    <col min="7" max="7" width="16.85546875" style="71" bestFit="1" customWidth="1"/>
    <col min="8" max="8" width="40.7109375" style="72" bestFit="1" customWidth="1"/>
    <col min="9" max="9" width="57.28515625" style="4" bestFit="1" customWidth="1"/>
    <col min="10" max="10" width="49.7109375" style="2" hidden="1" customWidth="1"/>
    <col min="11" max="11" width="10" style="2" hidden="1" customWidth="1"/>
    <col min="12" max="13" width="5.7109375" style="2" hidden="1" customWidth="1"/>
    <col min="14" max="17" width="11" style="3" hidden="1" customWidth="1"/>
    <col min="18" max="19" width="0" style="3" hidden="1" customWidth="1"/>
    <col min="20" max="20" width="0" style="2" hidden="1" customWidth="1"/>
    <col min="21" max="21" width="5.85546875" style="2" hidden="1" customWidth="1"/>
    <col min="22" max="22" width="3.85546875" style="2" hidden="1" customWidth="1"/>
    <col min="23" max="23" width="8.42578125" style="2" hidden="1" customWidth="1"/>
    <col min="24" max="24" width="11.85546875" style="2" customWidth="1"/>
    <col min="25" max="25" width="0" style="2" hidden="1" customWidth="1"/>
    <col min="26" max="26" width="10" style="2" hidden="1" customWidth="1"/>
    <col min="27" max="29" width="0" style="2" hidden="1" customWidth="1"/>
    <col min="30" max="30" width="11.140625" style="2" hidden="1" customWidth="1"/>
    <col min="31" max="31" width="13" style="2" hidden="1" customWidth="1"/>
    <col min="32" max="16384" width="9.140625" style="2"/>
  </cols>
  <sheetData>
    <row r="1" spans="1:24" ht="25.5" x14ac:dyDescent="0.25">
      <c r="A1" s="1" t="s">
        <v>0</v>
      </c>
      <c r="B1" s="1"/>
      <c r="C1" s="1"/>
      <c r="D1" s="1"/>
      <c r="E1" s="1"/>
      <c r="F1" s="1"/>
      <c r="G1" s="1"/>
      <c r="H1" s="1"/>
      <c r="I1" s="1"/>
    </row>
    <row r="2" spans="1:24" ht="18.75" customHeight="1" x14ac:dyDescent="0.25">
      <c r="B2" s="5" t="s">
        <v>1</v>
      </c>
      <c r="C2" s="5"/>
      <c r="D2" s="5"/>
      <c r="E2" s="5"/>
      <c r="F2" s="5"/>
      <c r="G2" s="5"/>
      <c r="H2" s="5"/>
      <c r="I2" s="5"/>
    </row>
    <row r="3" spans="1:24" ht="31.5" customHeight="1" x14ac:dyDescent="0.25">
      <c r="A3" s="6" t="s">
        <v>2</v>
      </c>
      <c r="B3" s="7" t="s">
        <v>3</v>
      </c>
      <c r="C3" s="8" t="s">
        <v>4</v>
      </c>
      <c r="D3" s="9" t="s">
        <v>5</v>
      </c>
      <c r="E3" s="9"/>
      <c r="F3" s="9" t="s">
        <v>6</v>
      </c>
      <c r="G3" s="9"/>
      <c r="H3" s="7" t="s">
        <v>7</v>
      </c>
      <c r="I3" s="6" t="s">
        <v>8</v>
      </c>
    </row>
    <row r="4" spans="1:24" ht="39.75" customHeight="1" x14ac:dyDescent="0.25">
      <c r="A4" s="6"/>
      <c r="B4" s="7"/>
      <c r="C4" s="8" t="s">
        <v>9</v>
      </c>
      <c r="D4" s="10" t="s">
        <v>10</v>
      </c>
      <c r="E4" s="10"/>
      <c r="F4" s="10" t="s">
        <v>10</v>
      </c>
      <c r="G4" s="10"/>
      <c r="H4" s="7"/>
      <c r="I4" s="6"/>
    </row>
    <row r="5" spans="1:24" ht="39.75" customHeight="1" x14ac:dyDescent="0.25">
      <c r="A5" s="11">
        <v>1</v>
      </c>
      <c r="B5" s="12" t="s">
        <v>11</v>
      </c>
      <c r="C5" s="13" t="s">
        <v>12</v>
      </c>
      <c r="D5" s="14">
        <v>4357.6000000000004</v>
      </c>
      <c r="E5" s="14"/>
      <c r="F5" s="14">
        <v>4703.88</v>
      </c>
      <c r="G5" s="14"/>
      <c r="H5" s="11" t="s">
        <v>13</v>
      </c>
      <c r="I5" s="15" t="s">
        <v>14</v>
      </c>
    </row>
    <row r="6" spans="1:24" ht="30" customHeight="1" x14ac:dyDescent="0.25">
      <c r="A6" s="11"/>
      <c r="B6" s="12"/>
      <c r="C6" s="13" t="s">
        <v>15</v>
      </c>
      <c r="D6" s="14">
        <v>4224.84</v>
      </c>
      <c r="E6" s="14"/>
      <c r="F6" s="14">
        <v>5006.4399999999996</v>
      </c>
      <c r="G6" s="14"/>
      <c r="H6" s="11"/>
      <c r="I6" s="16"/>
      <c r="W6" s="17"/>
      <c r="X6" s="17"/>
    </row>
    <row r="7" spans="1:24" ht="30" customHeight="1" x14ac:dyDescent="0.25">
      <c r="A7" s="11">
        <v>2</v>
      </c>
      <c r="B7" s="12" t="s">
        <v>16</v>
      </c>
      <c r="C7" s="13" t="s">
        <v>12</v>
      </c>
      <c r="D7" s="14">
        <v>4082.1</v>
      </c>
      <c r="E7" s="14"/>
      <c r="F7" s="14">
        <v>5511.24</v>
      </c>
      <c r="G7" s="14"/>
      <c r="H7" s="11" t="s">
        <v>13</v>
      </c>
      <c r="I7" s="15" t="s">
        <v>14</v>
      </c>
    </row>
    <row r="8" spans="1:24" ht="30" customHeight="1" x14ac:dyDescent="0.25">
      <c r="A8" s="11"/>
      <c r="B8" s="12"/>
      <c r="C8" s="13" t="s">
        <v>15</v>
      </c>
      <c r="D8" s="14">
        <v>4457.2</v>
      </c>
      <c r="E8" s="14"/>
      <c r="F8" s="14">
        <v>5281.78</v>
      </c>
      <c r="G8" s="14"/>
      <c r="H8" s="11"/>
      <c r="I8" s="16"/>
      <c r="W8" s="17"/>
      <c r="X8" s="17"/>
    </row>
    <row r="9" spans="1:24" ht="35.25" customHeight="1" x14ac:dyDescent="0.25">
      <c r="A9" s="11">
        <v>3</v>
      </c>
      <c r="B9" s="12" t="s">
        <v>17</v>
      </c>
      <c r="C9" s="13" t="s">
        <v>12</v>
      </c>
      <c r="D9" s="14">
        <v>3310.99</v>
      </c>
      <c r="E9" s="14"/>
      <c r="F9" s="19">
        <v>3791.32</v>
      </c>
      <c r="G9" s="19"/>
      <c r="H9" s="11" t="s">
        <v>13</v>
      </c>
      <c r="I9" s="15" t="s">
        <v>14</v>
      </c>
    </row>
    <row r="10" spans="1:24" ht="35.25" customHeight="1" x14ac:dyDescent="0.25">
      <c r="A10" s="11"/>
      <c r="B10" s="12"/>
      <c r="C10" s="13" t="s">
        <v>15</v>
      </c>
      <c r="D10" s="14">
        <v>3661.75</v>
      </c>
      <c r="E10" s="14"/>
      <c r="F10" s="19">
        <v>4339.17</v>
      </c>
      <c r="G10" s="19"/>
      <c r="H10" s="11"/>
      <c r="I10" s="16"/>
      <c r="W10" s="17"/>
      <c r="X10" s="17"/>
    </row>
    <row r="11" spans="1:24" ht="30" customHeight="1" x14ac:dyDescent="0.25">
      <c r="A11" s="11">
        <v>4</v>
      </c>
      <c r="B11" s="12" t="s">
        <v>18</v>
      </c>
      <c r="C11" s="13" t="s">
        <v>12</v>
      </c>
      <c r="D11" s="14">
        <v>3310.99</v>
      </c>
      <c r="E11" s="14"/>
      <c r="F11" s="19">
        <v>3791.32</v>
      </c>
      <c r="G11" s="19"/>
      <c r="H11" s="11" t="s">
        <v>13</v>
      </c>
      <c r="I11" s="15" t="s">
        <v>14</v>
      </c>
    </row>
    <row r="12" spans="1:24" ht="30" customHeight="1" x14ac:dyDescent="0.25">
      <c r="A12" s="11"/>
      <c r="B12" s="12"/>
      <c r="C12" s="13" t="s">
        <v>15</v>
      </c>
      <c r="D12" s="14">
        <v>2513.9</v>
      </c>
      <c r="E12" s="14"/>
      <c r="F12" s="14">
        <v>2978.97</v>
      </c>
      <c r="G12" s="14"/>
      <c r="H12" s="11"/>
      <c r="I12" s="16"/>
      <c r="W12" s="17"/>
      <c r="X12" s="17"/>
    </row>
    <row r="13" spans="1:24" ht="40.5" customHeight="1" x14ac:dyDescent="0.25">
      <c r="A13" s="11">
        <v>5</v>
      </c>
      <c r="B13" s="12" t="s">
        <v>19</v>
      </c>
      <c r="C13" s="13" t="s">
        <v>12</v>
      </c>
      <c r="D13" s="14">
        <v>4282.29</v>
      </c>
      <c r="E13" s="14"/>
      <c r="F13" s="14">
        <v>6449.56</v>
      </c>
      <c r="G13" s="14"/>
      <c r="H13" s="11" t="s">
        <v>13</v>
      </c>
      <c r="I13" s="15" t="s">
        <v>14</v>
      </c>
      <c r="J13" s="18">
        <f>F13/D13</f>
        <v>1.5061007077988646</v>
      </c>
    </row>
    <row r="14" spans="1:24" ht="37.5" customHeight="1" x14ac:dyDescent="0.25">
      <c r="A14" s="11"/>
      <c r="B14" s="12"/>
      <c r="C14" s="13" t="s">
        <v>15</v>
      </c>
      <c r="D14" s="14">
        <v>4952.24</v>
      </c>
      <c r="E14" s="14"/>
      <c r="F14" s="14">
        <v>5868.4</v>
      </c>
      <c r="G14" s="14"/>
      <c r="H14" s="11"/>
      <c r="I14" s="16"/>
      <c r="J14" s="18">
        <f>F14/D14</f>
        <v>1.1849991115131737</v>
      </c>
      <c r="W14" s="17"/>
      <c r="X14" s="17"/>
    </row>
    <row r="15" spans="1:24" ht="285" customHeight="1" x14ac:dyDescent="0.25">
      <c r="A15" s="11">
        <v>6</v>
      </c>
      <c r="B15" s="12" t="s">
        <v>20</v>
      </c>
      <c r="C15" s="13" t="s">
        <v>12</v>
      </c>
      <c r="D15" s="14">
        <v>4760.21</v>
      </c>
      <c r="E15" s="14"/>
      <c r="F15" s="14">
        <v>5062.09</v>
      </c>
      <c r="G15" s="14"/>
      <c r="H15" s="11" t="s">
        <v>13</v>
      </c>
      <c r="I15" s="15" t="s">
        <v>14</v>
      </c>
    </row>
    <row r="16" spans="1:24" ht="285" customHeight="1" x14ac:dyDescent="0.25">
      <c r="A16" s="11"/>
      <c r="B16" s="12"/>
      <c r="C16" s="13" t="s">
        <v>15</v>
      </c>
      <c r="D16" s="14">
        <v>4334.71</v>
      </c>
      <c r="E16" s="14"/>
      <c r="F16" s="14">
        <v>5136.63</v>
      </c>
      <c r="G16" s="14"/>
      <c r="H16" s="11"/>
      <c r="I16" s="16"/>
      <c r="W16" s="17"/>
      <c r="X16" s="17"/>
    </row>
    <row r="17" spans="1:24" ht="42" customHeight="1" x14ac:dyDescent="0.25">
      <c r="A17" s="11">
        <v>7</v>
      </c>
      <c r="B17" s="12" t="s">
        <v>21</v>
      </c>
      <c r="C17" s="13" t="s">
        <v>12</v>
      </c>
      <c r="D17" s="14">
        <v>4760.21</v>
      </c>
      <c r="E17" s="14"/>
      <c r="F17" s="14">
        <v>5062.09</v>
      </c>
      <c r="G17" s="14"/>
      <c r="H17" s="11" t="s">
        <v>13</v>
      </c>
      <c r="I17" s="15" t="s">
        <v>14</v>
      </c>
    </row>
    <row r="18" spans="1:24" ht="36.75" customHeight="1" x14ac:dyDescent="0.25">
      <c r="A18" s="11"/>
      <c r="B18" s="12"/>
      <c r="C18" s="13" t="s">
        <v>15</v>
      </c>
      <c r="D18" s="14">
        <v>2895.44</v>
      </c>
      <c r="E18" s="14"/>
      <c r="F18" s="14">
        <v>3431.09</v>
      </c>
      <c r="G18" s="14"/>
      <c r="H18" s="11"/>
      <c r="I18" s="16"/>
      <c r="W18" s="17"/>
      <c r="X18" s="17"/>
    </row>
    <row r="19" spans="1:24" ht="138.75" customHeight="1" x14ac:dyDescent="0.25">
      <c r="A19" s="11">
        <v>8</v>
      </c>
      <c r="B19" s="12" t="s">
        <v>22</v>
      </c>
      <c r="C19" s="13" t="s">
        <v>12</v>
      </c>
      <c r="D19" s="14">
        <v>3218.86</v>
      </c>
      <c r="E19" s="14"/>
      <c r="F19" s="14">
        <v>3798.43</v>
      </c>
      <c r="G19" s="14"/>
      <c r="H19" s="11" t="s">
        <v>13</v>
      </c>
      <c r="I19" s="15" t="s">
        <v>14</v>
      </c>
    </row>
    <row r="20" spans="1:24" ht="138.75" customHeight="1" x14ac:dyDescent="0.25">
      <c r="A20" s="11"/>
      <c r="B20" s="12"/>
      <c r="C20" s="13" t="s">
        <v>15</v>
      </c>
      <c r="D20" s="14">
        <v>3722.17</v>
      </c>
      <c r="E20" s="14"/>
      <c r="F20" s="14">
        <v>4410.7700000000004</v>
      </c>
      <c r="G20" s="14"/>
      <c r="H20" s="11"/>
      <c r="I20" s="16"/>
      <c r="W20" s="17"/>
      <c r="X20" s="17"/>
    </row>
    <row r="21" spans="1:24" ht="57.75" customHeight="1" x14ac:dyDescent="0.25">
      <c r="A21" s="11">
        <v>9</v>
      </c>
      <c r="B21" s="12" t="s">
        <v>23</v>
      </c>
      <c r="C21" s="13" t="s">
        <v>12</v>
      </c>
      <c r="D21" s="14">
        <v>3773.74</v>
      </c>
      <c r="E21" s="14"/>
      <c r="F21" s="14">
        <v>4156.17</v>
      </c>
      <c r="G21" s="14"/>
      <c r="H21" s="11" t="s">
        <v>24</v>
      </c>
      <c r="I21" s="15" t="s">
        <v>25</v>
      </c>
    </row>
    <row r="22" spans="1:24" ht="50.25" customHeight="1" x14ac:dyDescent="0.25">
      <c r="A22" s="11"/>
      <c r="B22" s="12"/>
      <c r="C22" s="13" t="s">
        <v>15</v>
      </c>
      <c r="D22" s="14">
        <v>4595.16</v>
      </c>
      <c r="E22" s="14"/>
      <c r="F22" s="19">
        <v>5070.53</v>
      </c>
      <c r="G22" s="19"/>
      <c r="H22" s="11"/>
      <c r="I22" s="16"/>
      <c r="W22" s="17"/>
      <c r="X22" s="17"/>
    </row>
    <row r="23" spans="1:24" ht="46.5" customHeight="1" x14ac:dyDescent="0.25">
      <c r="A23" s="11">
        <v>10</v>
      </c>
      <c r="B23" s="12" t="s">
        <v>26</v>
      </c>
      <c r="C23" s="13" t="s">
        <v>12</v>
      </c>
      <c r="D23" s="14">
        <v>3841.67</v>
      </c>
      <c r="E23" s="14"/>
      <c r="F23" s="14">
        <v>5175.03</v>
      </c>
      <c r="G23" s="14"/>
      <c r="H23" s="11" t="s">
        <v>13</v>
      </c>
      <c r="I23" s="15" t="s">
        <v>14</v>
      </c>
    </row>
    <row r="24" spans="1:24" ht="264" customHeight="1" x14ac:dyDescent="0.25">
      <c r="A24" s="11"/>
      <c r="B24" s="12"/>
      <c r="C24" s="13" t="s">
        <v>15</v>
      </c>
      <c r="D24" s="14">
        <v>4509.8</v>
      </c>
      <c r="E24" s="14"/>
      <c r="F24" s="14">
        <v>5344.11</v>
      </c>
      <c r="G24" s="14"/>
      <c r="H24" s="11"/>
      <c r="I24" s="16"/>
      <c r="J24" s="17">
        <f>D24/1.2</f>
        <v>3758.166666666667</v>
      </c>
      <c r="W24" s="17"/>
      <c r="X24" s="17"/>
    </row>
    <row r="25" spans="1:24" ht="49.5" customHeight="1" x14ac:dyDescent="0.25">
      <c r="A25" s="11">
        <v>11</v>
      </c>
      <c r="B25" s="12" t="s">
        <v>27</v>
      </c>
      <c r="C25" s="13" t="s">
        <v>12</v>
      </c>
      <c r="D25" s="14">
        <v>3841.67</v>
      </c>
      <c r="E25" s="14"/>
      <c r="F25" s="14">
        <v>5175.03</v>
      </c>
      <c r="G25" s="14"/>
      <c r="H25" s="11" t="s">
        <v>13</v>
      </c>
      <c r="I25" s="15" t="s">
        <v>14</v>
      </c>
      <c r="J25" s="17"/>
    </row>
    <row r="26" spans="1:24" ht="49.5" customHeight="1" x14ac:dyDescent="0.25">
      <c r="A26" s="11"/>
      <c r="B26" s="12"/>
      <c r="C26" s="13" t="s">
        <v>15</v>
      </c>
      <c r="D26" s="14">
        <v>3524.52</v>
      </c>
      <c r="E26" s="14"/>
      <c r="F26" s="14">
        <v>4176.5600000000004</v>
      </c>
      <c r="G26" s="14"/>
      <c r="H26" s="11"/>
      <c r="I26" s="16"/>
      <c r="J26" s="17">
        <f>D26/1.2</f>
        <v>2937.1</v>
      </c>
      <c r="W26" s="17"/>
      <c r="X26" s="17"/>
    </row>
    <row r="27" spans="1:24" ht="49.5" customHeight="1" x14ac:dyDescent="0.25">
      <c r="A27" s="11">
        <v>12</v>
      </c>
      <c r="B27" s="12" t="s">
        <v>28</v>
      </c>
      <c r="C27" s="13" t="s">
        <v>12</v>
      </c>
      <c r="D27" s="14">
        <v>3841.67</v>
      </c>
      <c r="E27" s="14"/>
      <c r="F27" s="14">
        <v>5175.03</v>
      </c>
      <c r="G27" s="14"/>
      <c r="H27" s="11" t="s">
        <v>13</v>
      </c>
      <c r="I27" s="15" t="s">
        <v>14</v>
      </c>
      <c r="J27" s="17"/>
    </row>
    <row r="28" spans="1:24" ht="49.5" customHeight="1" x14ac:dyDescent="0.25">
      <c r="A28" s="11"/>
      <c r="B28" s="12"/>
      <c r="C28" s="13" t="s">
        <v>15</v>
      </c>
      <c r="D28" s="14">
        <v>3243.26</v>
      </c>
      <c r="E28" s="14"/>
      <c r="F28" s="14">
        <v>3843.26</v>
      </c>
      <c r="G28" s="14"/>
      <c r="H28" s="11"/>
      <c r="I28" s="16"/>
      <c r="J28" s="17">
        <f>D28/1.2</f>
        <v>2702.7166666666672</v>
      </c>
      <c r="W28" s="17"/>
      <c r="X28" s="17"/>
    </row>
    <row r="29" spans="1:24" ht="56.25" customHeight="1" x14ac:dyDescent="0.25">
      <c r="A29" s="11">
        <v>13</v>
      </c>
      <c r="B29" s="12" t="s">
        <v>29</v>
      </c>
      <c r="C29" s="13" t="s">
        <v>12</v>
      </c>
      <c r="D29" s="14">
        <v>3841.67</v>
      </c>
      <c r="E29" s="14"/>
      <c r="F29" s="14">
        <v>5175.03</v>
      </c>
      <c r="G29" s="14"/>
      <c r="H29" s="11" t="s">
        <v>13</v>
      </c>
      <c r="I29" s="15" t="s">
        <v>14</v>
      </c>
      <c r="J29" s="17"/>
    </row>
    <row r="30" spans="1:24" ht="59.25" customHeight="1" x14ac:dyDescent="0.25">
      <c r="A30" s="11"/>
      <c r="B30" s="12"/>
      <c r="C30" s="13" t="s">
        <v>15</v>
      </c>
      <c r="D30" s="14">
        <v>3888.3</v>
      </c>
      <c r="E30" s="14"/>
      <c r="F30" s="14">
        <v>4607.6400000000003</v>
      </c>
      <c r="G30" s="14"/>
      <c r="H30" s="11"/>
      <c r="I30" s="16"/>
      <c r="J30" s="17">
        <f>D30/1.2</f>
        <v>3240.2500000000005</v>
      </c>
      <c r="W30" s="17"/>
      <c r="X30" s="17"/>
    </row>
    <row r="31" spans="1:24" ht="21" customHeight="1" x14ac:dyDescent="0.25">
      <c r="A31" s="20" t="s">
        <v>30</v>
      </c>
      <c r="B31" s="20"/>
      <c r="C31" s="20"/>
      <c r="D31" s="20"/>
      <c r="E31" s="20"/>
      <c r="F31" s="20"/>
      <c r="G31" s="20"/>
      <c r="H31" s="20"/>
      <c r="I31" s="20"/>
    </row>
    <row r="32" spans="1:24" ht="30.75" customHeight="1" x14ac:dyDescent="0.25">
      <c r="A32" s="6" t="s">
        <v>2</v>
      </c>
      <c r="B32" s="7" t="s">
        <v>3</v>
      </c>
      <c r="C32" s="21" t="s">
        <v>4</v>
      </c>
      <c r="D32" s="22" t="s">
        <v>5</v>
      </c>
      <c r="E32" s="22"/>
      <c r="F32" s="23" t="s">
        <v>6</v>
      </c>
      <c r="G32" s="24"/>
      <c r="H32" s="7" t="s">
        <v>7</v>
      </c>
      <c r="I32" s="6" t="s">
        <v>8</v>
      </c>
    </row>
    <row r="33" spans="1:15" ht="42.75" customHeight="1" x14ac:dyDescent="0.25">
      <c r="A33" s="6"/>
      <c r="B33" s="7"/>
      <c r="C33" s="21" t="s">
        <v>9</v>
      </c>
      <c r="D33" s="25" t="s">
        <v>31</v>
      </c>
      <c r="E33" s="25"/>
      <c r="F33" s="25" t="s">
        <v>31</v>
      </c>
      <c r="G33" s="25"/>
      <c r="H33" s="7"/>
      <c r="I33" s="6"/>
      <c r="K33" s="18"/>
    </row>
    <row r="34" spans="1:15" ht="40.5" customHeight="1" x14ac:dyDescent="0.25">
      <c r="A34" s="26">
        <v>1</v>
      </c>
      <c r="B34" s="27" t="s">
        <v>11</v>
      </c>
      <c r="C34" s="28" t="s">
        <v>12</v>
      </c>
      <c r="D34" s="29">
        <v>27.87</v>
      </c>
      <c r="E34" s="30"/>
      <c r="F34" s="29">
        <v>32.75</v>
      </c>
      <c r="G34" s="30"/>
      <c r="H34" s="31" t="s">
        <v>32</v>
      </c>
      <c r="I34" s="32" t="s">
        <v>33</v>
      </c>
      <c r="K34" s="18">
        <f>F34/D34</f>
        <v>1.1750986724076067</v>
      </c>
      <c r="L34" s="17">
        <f>D35/D34-1.22</f>
        <v>-5.0233225690643479E-5</v>
      </c>
      <c r="M34" s="17">
        <f>F35/F34-1.22</f>
        <v>1.5267175572519776E-4</v>
      </c>
      <c r="N34" s="33"/>
      <c r="O34" s="33"/>
    </row>
    <row r="35" spans="1:15" ht="40.5" customHeight="1" x14ac:dyDescent="0.25">
      <c r="A35" s="26"/>
      <c r="B35" s="27"/>
      <c r="C35" s="28" t="s">
        <v>15</v>
      </c>
      <c r="D35" s="29">
        <v>34</v>
      </c>
      <c r="E35" s="30"/>
      <c r="F35" s="34">
        <v>39.96</v>
      </c>
      <c r="G35" s="34"/>
      <c r="H35" s="35"/>
      <c r="I35" s="36"/>
      <c r="N35" s="33"/>
      <c r="O35" s="33"/>
    </row>
    <row r="36" spans="1:15" ht="40.5" customHeight="1" x14ac:dyDescent="0.25">
      <c r="A36" s="11">
        <f>A34+1</f>
        <v>2</v>
      </c>
      <c r="B36" s="27" t="s">
        <v>34</v>
      </c>
      <c r="C36" s="13" t="s">
        <v>12</v>
      </c>
      <c r="D36" s="19">
        <v>32.82</v>
      </c>
      <c r="E36" s="19"/>
      <c r="F36" s="19">
        <v>35.200000000000003</v>
      </c>
      <c r="G36" s="19"/>
      <c r="H36" s="31" t="s">
        <v>32</v>
      </c>
      <c r="I36" s="32" t="s">
        <v>33</v>
      </c>
      <c r="K36" s="18">
        <f t="shared" ref="K36" si="0">F36/D36</f>
        <v>1.0725167580743449</v>
      </c>
      <c r="L36" s="17">
        <f>D37/D36-1.22</f>
        <v>-1.2187690432652332E-5</v>
      </c>
      <c r="M36" s="17">
        <f>F37/F36-1.22</f>
        <v>-1.1363636363648233E-4</v>
      </c>
      <c r="N36" s="33"/>
      <c r="O36" s="33"/>
    </row>
    <row r="37" spans="1:15" ht="40.5" customHeight="1" x14ac:dyDescent="0.25">
      <c r="A37" s="11"/>
      <c r="B37" s="27"/>
      <c r="C37" s="13" t="s">
        <v>15</v>
      </c>
      <c r="D37" s="19">
        <v>40.04</v>
      </c>
      <c r="E37" s="19"/>
      <c r="F37" s="19">
        <v>42.94</v>
      </c>
      <c r="G37" s="19"/>
      <c r="H37" s="35"/>
      <c r="I37" s="36"/>
      <c r="N37" s="33"/>
      <c r="O37" s="33"/>
    </row>
    <row r="38" spans="1:15" ht="37.5" customHeight="1" x14ac:dyDescent="0.25">
      <c r="A38" s="11">
        <f t="shared" ref="A38" si="1">A36+1</f>
        <v>3</v>
      </c>
      <c r="B38" s="27" t="s">
        <v>35</v>
      </c>
      <c r="C38" s="13" t="s">
        <v>12</v>
      </c>
      <c r="D38" s="19">
        <v>42.1</v>
      </c>
      <c r="E38" s="19"/>
      <c r="F38" s="19">
        <v>42.11</v>
      </c>
      <c r="G38" s="19"/>
      <c r="H38" s="31" t="s">
        <v>32</v>
      </c>
      <c r="I38" s="32" t="s">
        <v>33</v>
      </c>
      <c r="K38" s="18">
        <f>F38/D38</f>
        <v>1.0002375296912114</v>
      </c>
      <c r="L38" s="17">
        <f>D39/D38-1.22</f>
        <v>-4.7505938242320411E-5</v>
      </c>
      <c r="M38" s="17">
        <f>F39/F38-1.22</f>
        <v>-9.9738779387292809E-5</v>
      </c>
      <c r="N38" s="33"/>
      <c r="O38" s="33"/>
    </row>
    <row r="39" spans="1:15" ht="37.5" customHeight="1" x14ac:dyDescent="0.25">
      <c r="A39" s="11"/>
      <c r="B39" s="27"/>
      <c r="C39" s="13" t="s">
        <v>15</v>
      </c>
      <c r="D39" s="19">
        <v>51.36</v>
      </c>
      <c r="E39" s="19"/>
      <c r="F39" s="19">
        <v>51.37</v>
      </c>
      <c r="G39" s="19"/>
      <c r="H39" s="35"/>
      <c r="I39" s="36"/>
      <c r="N39" s="33"/>
      <c r="O39" s="33"/>
    </row>
    <row r="40" spans="1:15" ht="37.5" customHeight="1" x14ac:dyDescent="0.25">
      <c r="A40" s="11">
        <f t="shared" ref="A40" si="2">A38+1</f>
        <v>4</v>
      </c>
      <c r="B40" s="12" t="s">
        <v>36</v>
      </c>
      <c r="C40" s="13" t="s">
        <v>12</v>
      </c>
      <c r="D40" s="19">
        <v>26.66</v>
      </c>
      <c r="E40" s="19"/>
      <c r="F40" s="19">
        <v>30.24</v>
      </c>
      <c r="G40" s="19"/>
      <c r="H40" s="31" t="s">
        <v>32</v>
      </c>
      <c r="I40" s="32" t="s">
        <v>33</v>
      </c>
      <c r="K40" s="18">
        <f t="shared" ref="K40" si="3">F40/D40</f>
        <v>1.134283570892723</v>
      </c>
      <c r="L40" s="17">
        <f>D41/D40-1.22</f>
        <v>1.8004501125279404E-4</v>
      </c>
      <c r="M40" s="17">
        <f>F41/F40-1.22</f>
        <v>-9.2592592592533052E-5</v>
      </c>
      <c r="N40" s="33"/>
      <c r="O40" s="33"/>
    </row>
    <row r="41" spans="1:15" ht="37.5" customHeight="1" x14ac:dyDescent="0.25">
      <c r="A41" s="11"/>
      <c r="B41" s="12"/>
      <c r="C41" s="13" t="s">
        <v>15</v>
      </c>
      <c r="D41" s="19">
        <v>32.53</v>
      </c>
      <c r="E41" s="19"/>
      <c r="F41" s="19">
        <v>36.89</v>
      </c>
      <c r="G41" s="19"/>
      <c r="H41" s="35"/>
      <c r="I41" s="36"/>
      <c r="N41" s="33"/>
      <c r="O41" s="33"/>
    </row>
    <row r="42" spans="1:15" ht="37.5" customHeight="1" x14ac:dyDescent="0.25">
      <c r="A42" s="11">
        <f t="shared" ref="A42" si="4">A40+1</f>
        <v>5</v>
      </c>
      <c r="B42" s="37" t="s">
        <v>37</v>
      </c>
      <c r="C42" s="28" t="s">
        <v>12</v>
      </c>
      <c r="D42" s="19">
        <v>31.41</v>
      </c>
      <c r="E42" s="19"/>
      <c r="F42" s="19">
        <v>34.229999999999997</v>
      </c>
      <c r="G42" s="19"/>
      <c r="H42" s="31" t="s">
        <v>32</v>
      </c>
      <c r="I42" s="32" t="s">
        <v>33</v>
      </c>
      <c r="K42" s="18">
        <f t="shared" ref="K42" si="5">F42/D42</f>
        <v>1.0897803247373448</v>
      </c>
      <c r="L42" s="17">
        <f>D43/D42-1.22</f>
        <v>-6.3673989174617418E-6</v>
      </c>
      <c r="M42" s="17">
        <f>F43/F42-1.22</f>
        <v>-1.7528483786000137E-5</v>
      </c>
      <c r="N42" s="33"/>
      <c r="O42" s="33"/>
    </row>
    <row r="43" spans="1:15" ht="37.5" customHeight="1" x14ac:dyDescent="0.25">
      <c r="A43" s="11"/>
      <c r="B43" s="37"/>
      <c r="C43" s="28" t="s">
        <v>15</v>
      </c>
      <c r="D43" s="19">
        <v>38.32</v>
      </c>
      <c r="E43" s="19"/>
      <c r="F43" s="19">
        <v>41.76</v>
      </c>
      <c r="G43" s="19"/>
      <c r="H43" s="35"/>
      <c r="I43" s="36"/>
      <c r="N43" s="33"/>
      <c r="O43" s="33"/>
    </row>
    <row r="44" spans="1:15" ht="37.5" customHeight="1" x14ac:dyDescent="0.25">
      <c r="A44" s="11">
        <f t="shared" ref="A44" si="6">A42+1</f>
        <v>6</v>
      </c>
      <c r="B44" s="37" t="s">
        <v>38</v>
      </c>
      <c r="C44" s="28" t="s">
        <v>12</v>
      </c>
      <c r="D44" s="19">
        <v>35.130000000000003</v>
      </c>
      <c r="E44" s="19"/>
      <c r="F44" s="19">
        <v>37.590000000000003</v>
      </c>
      <c r="G44" s="19"/>
      <c r="H44" s="31" t="s">
        <v>32</v>
      </c>
      <c r="I44" s="32" t="s">
        <v>33</v>
      </c>
      <c r="K44" s="18">
        <f t="shared" ref="K44" si="7">F44/D44</f>
        <v>1.0700256191289497</v>
      </c>
      <c r="L44" s="17">
        <f>D45/D44-1.22</f>
        <v>3.9851978365978979E-5</v>
      </c>
      <c r="M44" s="17">
        <f>F45/F44-1.22</f>
        <v>5.3205639796161108E-6</v>
      </c>
      <c r="N44" s="33"/>
      <c r="O44" s="33"/>
    </row>
    <row r="45" spans="1:15" ht="37.5" customHeight="1" x14ac:dyDescent="0.25">
      <c r="A45" s="11"/>
      <c r="B45" s="37"/>
      <c r="C45" s="28" t="s">
        <v>15</v>
      </c>
      <c r="D45" s="19">
        <v>42.86</v>
      </c>
      <c r="E45" s="19"/>
      <c r="F45" s="19">
        <v>45.86</v>
      </c>
      <c r="G45" s="19"/>
      <c r="H45" s="35"/>
      <c r="I45" s="36"/>
      <c r="N45" s="33"/>
      <c r="O45" s="33"/>
    </row>
    <row r="46" spans="1:15" ht="37.5" customHeight="1" x14ac:dyDescent="0.25">
      <c r="A46" s="11">
        <f t="shared" ref="A46" si="8">A44+1</f>
        <v>7</v>
      </c>
      <c r="B46" s="27" t="s">
        <v>39</v>
      </c>
      <c r="C46" s="13" t="s">
        <v>12</v>
      </c>
      <c r="D46" s="19">
        <v>35.75</v>
      </c>
      <c r="E46" s="19"/>
      <c r="F46" s="19">
        <v>40.119999999999997</v>
      </c>
      <c r="G46" s="19"/>
      <c r="H46" s="31" t="s">
        <v>32</v>
      </c>
      <c r="I46" s="32" t="s">
        <v>33</v>
      </c>
      <c r="K46" s="18">
        <f t="shared" ref="K46" si="9">F46/D46</f>
        <v>1.1222377622377622</v>
      </c>
      <c r="L46" s="17">
        <f>D47/D46-1.22</f>
        <v>1.3986013986011514E-4</v>
      </c>
      <c r="M46" s="17">
        <f>F47/F46-1.22</f>
        <v>8.9730807577348415E-5</v>
      </c>
      <c r="N46" s="33"/>
      <c r="O46" s="33"/>
    </row>
    <row r="47" spans="1:15" ht="37.5" customHeight="1" x14ac:dyDescent="0.25">
      <c r="A47" s="11"/>
      <c r="B47" s="27"/>
      <c r="C47" s="13" t="s">
        <v>15</v>
      </c>
      <c r="D47" s="19">
        <v>43.62</v>
      </c>
      <c r="E47" s="19"/>
      <c r="F47" s="19">
        <v>48.95</v>
      </c>
      <c r="G47" s="19"/>
      <c r="H47" s="35"/>
      <c r="I47" s="36"/>
      <c r="N47" s="33"/>
      <c r="O47" s="33"/>
    </row>
    <row r="48" spans="1:15" ht="37.5" customHeight="1" x14ac:dyDescent="0.25">
      <c r="A48" s="11">
        <f t="shared" ref="A48" si="10">A46+1</f>
        <v>8</v>
      </c>
      <c r="B48" s="37" t="s">
        <v>40</v>
      </c>
      <c r="C48" s="28" t="s">
        <v>12</v>
      </c>
      <c r="D48" s="19">
        <v>29.62</v>
      </c>
      <c r="E48" s="19"/>
      <c r="F48" s="19">
        <v>32.729999999999997</v>
      </c>
      <c r="G48" s="19"/>
      <c r="H48" s="31" t="s">
        <v>32</v>
      </c>
      <c r="I48" s="32" t="s">
        <v>33</v>
      </c>
      <c r="K48" s="18">
        <f t="shared" ref="K48" si="11">F48/D48</f>
        <v>1.1049966239027682</v>
      </c>
      <c r="L48" s="17">
        <f>D49/D48-1.22</f>
        <v>1.2153950033755301E-4</v>
      </c>
      <c r="M48" s="17">
        <f>F49/F48-1.22</f>
        <v>-1.8331805682780811E-5</v>
      </c>
      <c r="N48" s="33"/>
      <c r="O48" s="33"/>
    </row>
    <row r="49" spans="1:30" ht="37.5" customHeight="1" x14ac:dyDescent="0.25">
      <c r="A49" s="11"/>
      <c r="B49" s="37"/>
      <c r="C49" s="28" t="s">
        <v>15</v>
      </c>
      <c r="D49" s="19">
        <v>36.14</v>
      </c>
      <c r="E49" s="19"/>
      <c r="F49" s="19">
        <v>39.93</v>
      </c>
      <c r="G49" s="19"/>
      <c r="H49" s="35"/>
      <c r="I49" s="36"/>
      <c r="N49" s="33"/>
      <c r="O49" s="33"/>
    </row>
    <row r="50" spans="1:30" ht="36.75" customHeight="1" x14ac:dyDescent="0.25">
      <c r="A50" s="11">
        <f t="shared" ref="A50" si="12">A48+1</f>
        <v>9</v>
      </c>
      <c r="B50" s="12" t="s">
        <v>41</v>
      </c>
      <c r="C50" s="13" t="s">
        <v>12</v>
      </c>
      <c r="D50" s="19">
        <v>35.700000000000003</v>
      </c>
      <c r="E50" s="19"/>
      <c r="F50" s="19">
        <v>38.6</v>
      </c>
      <c r="G50" s="19"/>
      <c r="H50" s="31" t="s">
        <v>32</v>
      </c>
      <c r="I50" s="32" t="s">
        <v>33</v>
      </c>
      <c r="K50" s="18">
        <f t="shared" ref="K50" si="13">F50/D50</f>
        <v>1.0812324929971988</v>
      </c>
      <c r="L50" s="17">
        <f>D51/D50-1.22</f>
        <v>-1.1204481792725929E-4</v>
      </c>
      <c r="M50" s="17">
        <f>F51/F50-1.22</f>
        <v>-5.1813471502626385E-5</v>
      </c>
      <c r="N50" s="33"/>
      <c r="O50" s="33"/>
    </row>
    <row r="51" spans="1:30" ht="34.5" customHeight="1" x14ac:dyDescent="0.25">
      <c r="A51" s="11"/>
      <c r="B51" s="12"/>
      <c r="C51" s="13" t="s">
        <v>15</v>
      </c>
      <c r="D51" s="19">
        <v>43.55</v>
      </c>
      <c r="E51" s="19"/>
      <c r="F51" s="19">
        <v>47.09</v>
      </c>
      <c r="G51" s="19"/>
      <c r="H51" s="35"/>
      <c r="I51" s="36"/>
      <c r="N51" s="33"/>
      <c r="O51" s="33"/>
    </row>
    <row r="52" spans="1:30" ht="36" customHeight="1" x14ac:dyDescent="0.25">
      <c r="A52" s="11">
        <f t="shared" ref="A52" si="14">A50+1</f>
        <v>10</v>
      </c>
      <c r="B52" s="12" t="s">
        <v>42</v>
      </c>
      <c r="C52" s="13" t="s">
        <v>12</v>
      </c>
      <c r="D52" s="19">
        <v>36.020000000000003</v>
      </c>
      <c r="E52" s="19"/>
      <c r="F52" s="19">
        <v>40.9</v>
      </c>
      <c r="G52" s="19"/>
      <c r="H52" s="31" t="s">
        <v>32</v>
      </c>
      <c r="I52" s="32" t="s">
        <v>33</v>
      </c>
      <c r="K52" s="18">
        <f t="shared" ref="K52" si="15">F52/D52</f>
        <v>1.1354802887284841</v>
      </c>
      <c r="L52" s="17">
        <f>D53/D52-1.22</f>
        <v>-1.2215435868978552E-4</v>
      </c>
      <c r="M52" s="17">
        <f>F53/F52-1.22</f>
        <v>4.8899755501263797E-5</v>
      </c>
      <c r="N52" s="33"/>
      <c r="O52" s="33"/>
    </row>
    <row r="53" spans="1:30" ht="36.75" customHeight="1" x14ac:dyDescent="0.25">
      <c r="A53" s="11"/>
      <c r="B53" s="12"/>
      <c r="C53" s="13" t="s">
        <v>15</v>
      </c>
      <c r="D53" s="19">
        <v>43.94</v>
      </c>
      <c r="E53" s="19"/>
      <c r="F53" s="19">
        <v>49.9</v>
      </c>
      <c r="G53" s="19"/>
      <c r="H53" s="35"/>
      <c r="I53" s="36"/>
      <c r="N53" s="33"/>
      <c r="O53" s="33"/>
    </row>
    <row r="54" spans="1:30" ht="33" customHeight="1" x14ac:dyDescent="0.25">
      <c r="A54" s="11">
        <f t="shared" ref="A54" si="16">A52+1</f>
        <v>11</v>
      </c>
      <c r="B54" s="27" t="s">
        <v>23</v>
      </c>
      <c r="C54" s="13" t="s">
        <v>12</v>
      </c>
      <c r="D54" s="19">
        <v>26.35</v>
      </c>
      <c r="E54" s="19"/>
      <c r="F54" s="19">
        <v>29.4</v>
      </c>
      <c r="G54" s="19"/>
      <c r="H54" s="31" t="s">
        <v>43</v>
      </c>
      <c r="I54" s="32" t="s">
        <v>44</v>
      </c>
      <c r="K54" s="18">
        <f t="shared" ref="K54" si="17">F54/D54</f>
        <v>1.1157495256166983</v>
      </c>
      <c r="L54" s="17">
        <f>D55/D54-1.22</f>
        <v>1.1385199240976362E-4</v>
      </c>
      <c r="M54" s="17">
        <f>F55/F54-1.22</f>
        <v>6.8027210884391565E-5</v>
      </c>
      <c r="N54" s="33"/>
      <c r="O54" s="33"/>
    </row>
    <row r="55" spans="1:30" ht="36" customHeight="1" x14ac:dyDescent="0.25">
      <c r="A55" s="11"/>
      <c r="B55" s="27"/>
      <c r="C55" s="13" t="s">
        <v>15</v>
      </c>
      <c r="D55" s="34">
        <v>32.15</v>
      </c>
      <c r="E55" s="34"/>
      <c r="F55" s="34">
        <v>35.869999999999997</v>
      </c>
      <c r="G55" s="34"/>
      <c r="H55" s="35"/>
      <c r="I55" s="36"/>
      <c r="N55" s="33"/>
      <c r="O55" s="33"/>
    </row>
    <row r="56" spans="1:30" ht="34.5" customHeight="1" x14ac:dyDescent="0.25">
      <c r="A56" s="11">
        <f t="shared" ref="A56" si="18">A54+1</f>
        <v>12</v>
      </c>
      <c r="B56" s="27" t="s">
        <v>45</v>
      </c>
      <c r="C56" s="28" t="s">
        <v>12</v>
      </c>
      <c r="D56" s="19">
        <v>34.07</v>
      </c>
      <c r="E56" s="19"/>
      <c r="F56" s="19">
        <v>37.659999999999997</v>
      </c>
      <c r="G56" s="19"/>
      <c r="H56" s="31" t="s">
        <v>32</v>
      </c>
      <c r="I56" s="32" t="s">
        <v>33</v>
      </c>
      <c r="K56" s="18">
        <f t="shared" ref="K56" si="19">F56/D56</f>
        <v>1.1053712943938949</v>
      </c>
      <c r="L56" s="17">
        <f>D57/D56-1.22</f>
        <v>1.3501614323452316E-4</v>
      </c>
      <c r="M56" s="17">
        <f>F57/F56-1.22</f>
        <v>1.2745618693599248E-4</v>
      </c>
      <c r="N56" s="33"/>
      <c r="O56" s="33"/>
    </row>
    <row r="57" spans="1:30" ht="34.5" customHeight="1" x14ac:dyDescent="0.25">
      <c r="A57" s="11"/>
      <c r="B57" s="27"/>
      <c r="C57" s="28" t="s">
        <v>15</v>
      </c>
      <c r="D57" s="34">
        <v>41.57</v>
      </c>
      <c r="E57" s="34"/>
      <c r="F57" s="34">
        <v>45.95</v>
      </c>
      <c r="G57" s="34"/>
      <c r="H57" s="35"/>
      <c r="I57" s="36"/>
      <c r="N57" s="33"/>
      <c r="O57" s="33"/>
    </row>
    <row r="58" spans="1:30" ht="34.5" customHeight="1" x14ac:dyDescent="0.25">
      <c r="A58" s="11">
        <f t="shared" ref="A58" si="20">A56+1</f>
        <v>13</v>
      </c>
      <c r="B58" s="12" t="s">
        <v>46</v>
      </c>
      <c r="C58" s="13" t="s">
        <v>12</v>
      </c>
      <c r="D58" s="19">
        <v>35.25</v>
      </c>
      <c r="E58" s="19"/>
      <c r="F58" s="19">
        <v>40.020000000000003</v>
      </c>
      <c r="G58" s="19"/>
      <c r="H58" s="31" t="s">
        <v>32</v>
      </c>
      <c r="I58" s="32" t="s">
        <v>33</v>
      </c>
      <c r="K58" s="18">
        <f t="shared" ref="K58" si="21">F58/D58</f>
        <v>1.1353191489361703</v>
      </c>
      <c r="L58" s="17">
        <f>D59/D58-1.22</f>
        <v>1.4184397163119478E-4</v>
      </c>
      <c r="M58" s="17">
        <f>F59/F58-1.22</f>
        <v>-1.0994502748640222E-4</v>
      </c>
      <c r="N58" s="33"/>
      <c r="O58" s="33"/>
    </row>
    <row r="59" spans="1:30" ht="34.5" customHeight="1" x14ac:dyDescent="0.25">
      <c r="A59" s="11"/>
      <c r="B59" s="12"/>
      <c r="C59" s="13" t="s">
        <v>15</v>
      </c>
      <c r="D59" s="19">
        <v>43.01</v>
      </c>
      <c r="E59" s="19"/>
      <c r="F59" s="19">
        <v>48.82</v>
      </c>
      <c r="G59" s="19"/>
      <c r="H59" s="35"/>
      <c r="I59" s="36"/>
      <c r="N59" s="33"/>
      <c r="O59" s="33"/>
    </row>
    <row r="60" spans="1:30" ht="18.75" customHeight="1" x14ac:dyDescent="0.25">
      <c r="A60" s="20" t="s">
        <v>47</v>
      </c>
      <c r="B60" s="20"/>
      <c r="C60" s="20"/>
      <c r="D60" s="20"/>
      <c r="E60" s="20"/>
      <c r="F60" s="20"/>
      <c r="G60" s="20"/>
      <c r="H60" s="20"/>
      <c r="I60" s="20"/>
    </row>
    <row r="61" spans="1:30" ht="28.5" x14ac:dyDescent="0.25">
      <c r="A61" s="6" t="s">
        <v>2</v>
      </c>
      <c r="B61" s="7" t="s">
        <v>3</v>
      </c>
      <c r="C61" s="21" t="s">
        <v>4</v>
      </c>
      <c r="D61" s="22" t="s">
        <v>5</v>
      </c>
      <c r="E61" s="22"/>
      <c r="F61" s="23" t="s">
        <v>6</v>
      </c>
      <c r="G61" s="24"/>
      <c r="H61" s="38"/>
      <c r="I61" s="39"/>
    </row>
    <row r="62" spans="1:30" s="43" customFormat="1" ht="51" customHeight="1" x14ac:dyDescent="0.25">
      <c r="A62" s="6"/>
      <c r="B62" s="7"/>
      <c r="C62" s="6" t="s">
        <v>9</v>
      </c>
      <c r="D62" s="40" t="s">
        <v>48</v>
      </c>
      <c r="E62" s="40" t="s">
        <v>49</v>
      </c>
      <c r="F62" s="40" t="s">
        <v>48</v>
      </c>
      <c r="G62" s="40" t="s">
        <v>49</v>
      </c>
      <c r="H62" s="41"/>
      <c r="I62" s="42"/>
      <c r="N62" s="44"/>
      <c r="O62" s="44"/>
      <c r="P62" s="44"/>
      <c r="Q62" s="44"/>
      <c r="R62" s="44"/>
      <c r="S62" s="44"/>
    </row>
    <row r="63" spans="1:30" s="43" customFormat="1" ht="14.25" customHeight="1" x14ac:dyDescent="0.25">
      <c r="A63" s="6"/>
      <c r="B63" s="7"/>
      <c r="C63" s="6"/>
      <c r="D63" s="40" t="s">
        <v>50</v>
      </c>
      <c r="E63" s="40" t="s">
        <v>51</v>
      </c>
      <c r="F63" s="40" t="s">
        <v>50</v>
      </c>
      <c r="G63" s="40" t="s">
        <v>51</v>
      </c>
      <c r="H63" s="41"/>
      <c r="I63" s="42"/>
      <c r="N63" s="44"/>
      <c r="O63" s="44"/>
      <c r="P63" s="44"/>
      <c r="Q63" s="44"/>
      <c r="R63" s="44"/>
      <c r="S63" s="44"/>
      <c r="Y63" s="43" t="s">
        <v>52</v>
      </c>
    </row>
    <row r="64" spans="1:30" ht="36" customHeight="1" x14ac:dyDescent="0.25">
      <c r="A64" s="11">
        <v>1</v>
      </c>
      <c r="B64" s="12" t="s">
        <v>53</v>
      </c>
      <c r="C64" s="13" t="s">
        <v>12</v>
      </c>
      <c r="D64" s="45" t="str">
        <f>[1]закрытые!$I$31</f>
        <v>32,12</v>
      </c>
      <c r="E64" s="45" t="str">
        <f>[1]закрытые!$J$31</f>
        <v>4 357,60</v>
      </c>
      <c r="F64" s="45" t="str">
        <f>[1]закрытые!$K$31</f>
        <v>32,11</v>
      </c>
      <c r="G64" s="73">
        <v>4703.88</v>
      </c>
      <c r="H64" s="31" t="s">
        <v>54</v>
      </c>
      <c r="I64" s="32" t="s">
        <v>55</v>
      </c>
      <c r="Y64" s="45">
        <v>34.61</v>
      </c>
      <c r="Z64" s="45">
        <v>4429.4799999999996</v>
      </c>
      <c r="AD64" s="17">
        <f>D64+D65+E64+E65+F64+F65+G64+G65</f>
        <v>18429.61</v>
      </c>
    </row>
    <row r="65" spans="1:30" ht="36" customHeight="1" x14ac:dyDescent="0.25">
      <c r="A65" s="11"/>
      <c r="B65" s="12"/>
      <c r="C65" s="13" t="s">
        <v>15</v>
      </c>
      <c r="D65" s="45" t="str">
        <f>[1]закрытые!$I$32</f>
        <v>33,45</v>
      </c>
      <c r="E65" s="45" t="str">
        <f>[1]закрытые!$J$32</f>
        <v>4 224,84</v>
      </c>
      <c r="F65" s="45" t="str">
        <f>[1]закрытые!$K$32</f>
        <v>39,17</v>
      </c>
      <c r="G65" s="74">
        <v>5006.4399999999996</v>
      </c>
      <c r="H65" s="46"/>
      <c r="I65" s="36"/>
      <c r="J65" s="47" t="s">
        <v>56</v>
      </c>
      <c r="Y65" s="45">
        <v>32.9</v>
      </c>
      <c r="Z65" s="45">
        <v>4155.58</v>
      </c>
    </row>
    <row r="66" spans="1:30" ht="36" customHeight="1" x14ac:dyDescent="0.25">
      <c r="A66" s="11">
        <f>1+A64</f>
        <v>2</v>
      </c>
      <c r="B66" s="12" t="s">
        <v>57</v>
      </c>
      <c r="C66" s="13" t="s">
        <v>12</v>
      </c>
      <c r="D66" s="45" t="str">
        <f>[1]закрытые!I27</f>
        <v>34,75</v>
      </c>
      <c r="E66" s="45" t="str">
        <f>[1]закрытые!J27</f>
        <v>4 082,10</v>
      </c>
      <c r="F66" s="45" t="str">
        <f>[1]закрытые!K27</f>
        <v>34,76</v>
      </c>
      <c r="G66" s="74">
        <v>5511.24</v>
      </c>
      <c r="H66" s="31" t="s">
        <v>54</v>
      </c>
      <c r="I66" s="32" t="s">
        <v>55</v>
      </c>
      <c r="Y66" s="45">
        <v>40.46</v>
      </c>
      <c r="Z66" s="45">
        <v>4082.1</v>
      </c>
      <c r="AD66" s="17">
        <f>D66+D67+E66+E67+F66+F67+G66+G67</f>
        <v>19481.41</v>
      </c>
    </row>
    <row r="67" spans="1:30" ht="36" customHeight="1" x14ac:dyDescent="0.25">
      <c r="A67" s="11"/>
      <c r="B67" s="12"/>
      <c r="C67" s="13" t="s">
        <v>15</v>
      </c>
      <c r="D67" s="45" t="str">
        <f>[1]закрытые!I28</f>
        <v>37,17</v>
      </c>
      <c r="E67" s="45" t="str">
        <f>[1]закрытые!J28</f>
        <v>4 457,20</v>
      </c>
      <c r="F67" s="45" t="str">
        <f>[1]закрытые!K28</f>
        <v>42,41</v>
      </c>
      <c r="G67" s="74">
        <v>5281.78</v>
      </c>
      <c r="H67" s="46"/>
      <c r="I67" s="36"/>
      <c r="J67" s="47" t="s">
        <v>56</v>
      </c>
      <c r="Y67" s="45">
        <v>36.56</v>
      </c>
      <c r="Z67" s="45">
        <v>4384.13</v>
      </c>
    </row>
    <row r="68" spans="1:30" ht="36" customHeight="1" x14ac:dyDescent="0.25">
      <c r="A68" s="11">
        <f t="shared" ref="A68" si="22">1+A66</f>
        <v>3</v>
      </c>
      <c r="B68" s="12" t="s">
        <v>58</v>
      </c>
      <c r="C68" s="13" t="s">
        <v>12</v>
      </c>
      <c r="D68" s="45" t="str">
        <f>[1]закрытые!I29</f>
        <v>34,75</v>
      </c>
      <c r="E68" s="45" t="str">
        <f>[1]закрытые!J29</f>
        <v>3 310,99</v>
      </c>
      <c r="F68" s="45" t="str">
        <f>[1]закрытые!K29</f>
        <v>34,76</v>
      </c>
      <c r="G68" s="74">
        <v>3791.32</v>
      </c>
      <c r="H68" s="31" t="s">
        <v>54</v>
      </c>
      <c r="I68" s="32" t="s">
        <v>55</v>
      </c>
      <c r="Y68" s="45">
        <v>40.46</v>
      </c>
      <c r="Z68" s="45">
        <f>Y9</f>
        <v>0</v>
      </c>
      <c r="AD68" s="17">
        <f>D68+D69+E68+E69+F68+F69+G68+G69</f>
        <v>15252.32</v>
      </c>
    </row>
    <row r="69" spans="1:30" ht="36" customHeight="1" x14ac:dyDescent="0.25">
      <c r="A69" s="11"/>
      <c r="B69" s="12"/>
      <c r="C69" s="13" t="s">
        <v>15</v>
      </c>
      <c r="D69" s="45" t="str">
        <f>[1]закрытые!I30</f>
        <v>37,17</v>
      </c>
      <c r="E69" s="45" t="str">
        <f>[1]закрытые!J30</f>
        <v>3 661,75</v>
      </c>
      <c r="F69" s="45" t="str">
        <f>[1]закрытые!K30</f>
        <v>42,41</v>
      </c>
      <c r="G69" s="74">
        <v>4339.17</v>
      </c>
      <c r="H69" s="46"/>
      <c r="I69" s="36"/>
      <c r="J69" s="47" t="s">
        <v>56</v>
      </c>
      <c r="Y69" s="45">
        <v>36.56</v>
      </c>
      <c r="Z69" s="45">
        <f>Y10</f>
        <v>0</v>
      </c>
    </row>
    <row r="70" spans="1:30" ht="36" customHeight="1" x14ac:dyDescent="0.25">
      <c r="A70" s="11">
        <f t="shared" ref="A70" si="23">1+A68</f>
        <v>4</v>
      </c>
      <c r="B70" s="12" t="s">
        <v>59</v>
      </c>
      <c r="C70" s="13" t="s">
        <v>12</v>
      </c>
      <c r="D70" s="45" t="str">
        <f>[1]закрытые!I13</f>
        <v>27,97</v>
      </c>
      <c r="E70" s="45" t="str">
        <f>[1]закрытые!J13</f>
        <v>3 310,99</v>
      </c>
      <c r="F70" s="45" t="str">
        <f>[1]закрытые!K13</f>
        <v>34,76</v>
      </c>
      <c r="G70" s="74">
        <v>3791.32</v>
      </c>
      <c r="H70" s="31" t="s">
        <v>54</v>
      </c>
      <c r="I70" s="32" t="s">
        <v>55</v>
      </c>
      <c r="J70" s="48"/>
      <c r="K70" s="49"/>
      <c r="L70" s="49"/>
      <c r="M70" s="49"/>
      <c r="Y70" s="45" t="s">
        <v>60</v>
      </c>
      <c r="Z70" s="45">
        <f>Y11</f>
        <v>0</v>
      </c>
      <c r="AD70" s="17">
        <f>D70+D71+E70+E71+F70+F71+G70+G71</f>
        <v>12727.76</v>
      </c>
    </row>
    <row r="71" spans="1:30" ht="36" customHeight="1" x14ac:dyDescent="0.25">
      <c r="A71" s="11"/>
      <c r="B71" s="12"/>
      <c r="C71" s="13" t="s">
        <v>15</v>
      </c>
      <c r="D71" s="45" t="str">
        <f>[1]закрытые!I14</f>
        <v>32,04</v>
      </c>
      <c r="E71" s="45" t="str">
        <f>[1]закрытые!J14</f>
        <v>2 513,90</v>
      </c>
      <c r="F71" s="45" t="str">
        <f>[1]закрытые!K14</f>
        <v>37,81</v>
      </c>
      <c r="G71" s="74">
        <v>2978.97</v>
      </c>
      <c r="H71" s="46"/>
      <c r="I71" s="36"/>
      <c r="J71" s="47" t="s">
        <v>56</v>
      </c>
      <c r="K71" s="49"/>
      <c r="L71" s="49"/>
      <c r="M71" s="49"/>
      <c r="Y71" s="45" t="s">
        <v>61</v>
      </c>
      <c r="Z71" s="45">
        <f>Y12</f>
        <v>0</v>
      </c>
    </row>
    <row r="72" spans="1:30" ht="36" customHeight="1" x14ac:dyDescent="0.25">
      <c r="A72" s="11">
        <f t="shared" ref="A72" si="24">1+A70</f>
        <v>5</v>
      </c>
      <c r="B72" s="12" t="s">
        <v>62</v>
      </c>
      <c r="C72" s="13" t="s">
        <v>12</v>
      </c>
      <c r="D72" s="45">
        <v>31.32</v>
      </c>
      <c r="E72" s="45">
        <v>4282.29</v>
      </c>
      <c r="F72" s="45">
        <v>34.299999999999997</v>
      </c>
      <c r="G72" s="74">
        <v>6449.56</v>
      </c>
      <c r="H72" s="31" t="s">
        <v>54</v>
      </c>
      <c r="I72" s="32" t="s">
        <v>55</v>
      </c>
      <c r="Y72" s="45">
        <v>31.32</v>
      </c>
      <c r="Z72" s="45">
        <v>4282.29</v>
      </c>
    </row>
    <row r="73" spans="1:30" ht="36" customHeight="1" x14ac:dyDescent="0.25">
      <c r="A73" s="11"/>
      <c r="B73" s="12"/>
      <c r="C73" s="13" t="s">
        <v>15</v>
      </c>
      <c r="D73" s="45">
        <v>38.21</v>
      </c>
      <c r="E73" s="45">
        <v>4952.24</v>
      </c>
      <c r="F73" s="45">
        <v>41.85</v>
      </c>
      <c r="G73" s="74">
        <v>5868.4</v>
      </c>
      <c r="H73" s="46"/>
      <c r="I73" s="36"/>
      <c r="Y73" s="45">
        <v>37.58</v>
      </c>
      <c r="Z73" s="45">
        <f>$F$14</f>
        <v>5868.4</v>
      </c>
    </row>
    <row r="74" spans="1:30" ht="36" customHeight="1" x14ac:dyDescent="0.25">
      <c r="A74" s="11">
        <v>6</v>
      </c>
      <c r="B74" s="12" t="s">
        <v>63</v>
      </c>
      <c r="C74" s="13" t="s">
        <v>12</v>
      </c>
      <c r="D74" s="45" t="str">
        <f>[1]закрытые!I23</f>
        <v>30,60</v>
      </c>
      <c r="E74" s="45" t="str">
        <f>[1]закрытые!J23</f>
        <v>4 282,29</v>
      </c>
      <c r="F74" s="45" t="str">
        <f>[1]закрытые!K23</f>
        <v>33,77</v>
      </c>
      <c r="G74" s="74">
        <v>6449.56</v>
      </c>
      <c r="H74" s="31" t="s">
        <v>54</v>
      </c>
      <c r="I74" s="32" t="s">
        <v>55</v>
      </c>
      <c r="Y74" s="45">
        <v>30.6</v>
      </c>
      <c r="Z74" s="45">
        <v>4282.29</v>
      </c>
      <c r="AD74" s="17">
        <f>D74+D75+E74+E75+F74+F75+G74+G75</f>
        <v>21695.39</v>
      </c>
    </row>
    <row r="75" spans="1:30" ht="36" customHeight="1" x14ac:dyDescent="0.25">
      <c r="A75" s="11"/>
      <c r="B75" s="12"/>
      <c r="C75" s="13" t="s">
        <v>15</v>
      </c>
      <c r="D75" s="45" t="str">
        <f>[1]закрытые!I24</f>
        <v>37,33</v>
      </c>
      <c r="E75" s="45" t="str">
        <f>[1]закрытые!J24</f>
        <v>4 952,24</v>
      </c>
      <c r="F75" s="45" t="str">
        <f>[1]закрытые!K24</f>
        <v>41,20</v>
      </c>
      <c r="G75" s="74">
        <v>5868.4</v>
      </c>
      <c r="H75" s="46"/>
      <c r="I75" s="36"/>
      <c r="Y75" s="45">
        <v>36.72</v>
      </c>
      <c r="Z75" s="45">
        <f>$F$14</f>
        <v>5868.4</v>
      </c>
    </row>
    <row r="76" spans="1:30" ht="232.5" customHeight="1" x14ac:dyDescent="0.25">
      <c r="A76" s="11">
        <f t="shared" ref="A76" si="25">1+A74</f>
        <v>7</v>
      </c>
      <c r="B76" s="50" t="s">
        <v>64</v>
      </c>
      <c r="C76" s="13" t="s">
        <v>12</v>
      </c>
      <c r="D76" s="45" t="str">
        <f>[1]закрытые!I39</f>
        <v>37,43</v>
      </c>
      <c r="E76" s="45" t="str">
        <f>[1]закрытые!J39</f>
        <v>4 760,21</v>
      </c>
      <c r="F76" s="45" t="str">
        <f>[1]закрытые!K39</f>
        <v>41,17</v>
      </c>
      <c r="G76" s="74">
        <v>5062.09</v>
      </c>
      <c r="H76" s="31" t="s">
        <v>54</v>
      </c>
      <c r="I76" s="32" t="s">
        <v>55</v>
      </c>
      <c r="Y76" s="45">
        <v>37.43</v>
      </c>
      <c r="Z76" s="45">
        <v>4945.54</v>
      </c>
      <c r="AD76" s="17">
        <f>D76+D77+E76+E77+F76+F77+G76+G77</f>
        <v>19450.84</v>
      </c>
    </row>
    <row r="77" spans="1:30" ht="232.5" customHeight="1" x14ac:dyDescent="0.25">
      <c r="A77" s="11"/>
      <c r="B77" s="51"/>
      <c r="C77" s="13" t="s">
        <v>15</v>
      </c>
      <c r="D77" s="45" t="str">
        <f>[1]закрытые!I40</f>
        <v>37,43</v>
      </c>
      <c r="E77" s="45" t="str">
        <f>[1]закрытые!J40</f>
        <v>4 334,71</v>
      </c>
      <c r="F77" s="45" t="str">
        <f>[1]закрытые!K40</f>
        <v>41,17</v>
      </c>
      <c r="G77" s="74">
        <v>5136.63</v>
      </c>
      <c r="H77" s="46"/>
      <c r="I77" s="36"/>
      <c r="Y77" s="45">
        <v>37.43</v>
      </c>
      <c r="Z77" s="45">
        <v>4263.6499999999996</v>
      </c>
    </row>
    <row r="78" spans="1:30" ht="48.75" customHeight="1" x14ac:dyDescent="0.25">
      <c r="A78" s="11">
        <v>8</v>
      </c>
      <c r="B78" s="12" t="s">
        <v>65</v>
      </c>
      <c r="C78" s="13" t="s">
        <v>12</v>
      </c>
      <c r="D78" s="45" t="str">
        <f>[1]закрытые!I17</f>
        <v>37,43</v>
      </c>
      <c r="E78" s="45" t="str">
        <f>[1]закрытые!J17</f>
        <v>4 760,21</v>
      </c>
      <c r="F78" s="45" t="str">
        <f>[1]закрытые!K17</f>
        <v>41,17</v>
      </c>
      <c r="G78" s="74">
        <v>5062.09</v>
      </c>
      <c r="H78" s="31" t="s">
        <v>54</v>
      </c>
      <c r="I78" s="32" t="s">
        <v>55</v>
      </c>
      <c r="Y78" s="45">
        <v>37.43</v>
      </c>
      <c r="Z78" s="45">
        <v>4945.54</v>
      </c>
      <c r="AD78" s="17">
        <f>D78+D79+E78+E79+F78+F79+G78+G79</f>
        <v>16306.03</v>
      </c>
    </row>
    <row r="79" spans="1:30" ht="36.75" customHeight="1" x14ac:dyDescent="0.25">
      <c r="A79" s="11"/>
      <c r="B79" s="12"/>
      <c r="C79" s="13" t="s">
        <v>15</v>
      </c>
      <c r="D79" s="45" t="str">
        <f>[1]закрытые!I18</f>
        <v>37,43</v>
      </c>
      <c r="E79" s="45" t="str">
        <f>[1]закрытые!J18</f>
        <v>2 895,44</v>
      </c>
      <c r="F79" s="45" t="str">
        <f>[1]закрытые!K18</f>
        <v>41,17</v>
      </c>
      <c r="G79" s="45" t="str">
        <f>[1]закрытые!L18</f>
        <v>3 431,09</v>
      </c>
      <c r="H79" s="46"/>
      <c r="I79" s="36"/>
      <c r="Y79" s="45">
        <v>37.43</v>
      </c>
      <c r="Z79" s="45">
        <v>2847.97</v>
      </c>
    </row>
    <row r="80" spans="1:30" ht="54" customHeight="1" x14ac:dyDescent="0.25">
      <c r="A80" s="11">
        <v>9</v>
      </c>
      <c r="B80" s="12" t="s">
        <v>66</v>
      </c>
      <c r="C80" s="13" t="s">
        <v>12</v>
      </c>
      <c r="D80" s="52" t="str">
        <f>[1]закрытые!I15</f>
        <v>29,59</v>
      </c>
      <c r="E80" s="52" t="str">
        <f>[1]закрытые!J15</f>
        <v>4 760,21</v>
      </c>
      <c r="F80" s="52" t="str">
        <f>[1]закрытые!K15</f>
        <v>30,78</v>
      </c>
      <c r="G80" s="73">
        <v>5062.09</v>
      </c>
      <c r="H80" s="31" t="s">
        <v>54</v>
      </c>
      <c r="I80" s="32" t="s">
        <v>55</v>
      </c>
      <c r="Y80" s="52">
        <v>29.59</v>
      </c>
      <c r="Z80" s="52">
        <v>4945.54</v>
      </c>
      <c r="AD80" s="17">
        <f>D80+D81+E80+E81+F80+F81+G80+G81</f>
        <v>16269.57</v>
      </c>
    </row>
    <row r="81" spans="1:30" ht="32.25" customHeight="1" x14ac:dyDescent="0.25">
      <c r="A81" s="11"/>
      <c r="B81" s="12"/>
      <c r="C81" s="13" t="s">
        <v>15</v>
      </c>
      <c r="D81" s="52" t="str">
        <f>[1]закрытые!I16</f>
        <v>29,59</v>
      </c>
      <c r="E81" s="52" t="str">
        <f>[1]закрытые!J16</f>
        <v>2 895,44</v>
      </c>
      <c r="F81" s="52" t="str">
        <f>[1]закрытые!K16</f>
        <v>30,78</v>
      </c>
      <c r="G81" s="52" t="str">
        <f>[1]закрытые!L16</f>
        <v>3 431,09</v>
      </c>
      <c r="H81" s="46"/>
      <c r="I81" s="36"/>
      <c r="Y81" s="52">
        <v>29.59</v>
      </c>
      <c r="Z81" s="52">
        <f>Y18</f>
        <v>0</v>
      </c>
    </row>
    <row r="82" spans="1:30" ht="114" customHeight="1" x14ac:dyDescent="0.25">
      <c r="A82" s="11">
        <v>10</v>
      </c>
      <c r="B82" s="12" t="s">
        <v>67</v>
      </c>
      <c r="C82" s="13" t="s">
        <v>12</v>
      </c>
      <c r="D82" s="45" t="str">
        <f>[1]закрытые!I43</f>
        <v>37,43</v>
      </c>
      <c r="E82" s="45" t="str">
        <f>[1]закрытые!J43</f>
        <v>3 218,86</v>
      </c>
      <c r="F82" s="45" t="str">
        <f>[1]закрытые!K43</f>
        <v>41,17</v>
      </c>
      <c r="G82" s="73">
        <v>3798.43</v>
      </c>
      <c r="H82" s="31" t="s">
        <v>54</v>
      </c>
      <c r="I82" s="32" t="s">
        <v>55</v>
      </c>
      <c r="Y82" s="45">
        <v>37.43</v>
      </c>
      <c r="Z82" s="45">
        <v>3218.86</v>
      </c>
      <c r="AD82" s="17">
        <f>D82+D83+E82+E83+F82+F83+G82+G83</f>
        <v>15307.43</v>
      </c>
    </row>
    <row r="83" spans="1:30" ht="114" customHeight="1" x14ac:dyDescent="0.25">
      <c r="A83" s="11"/>
      <c r="B83" s="12"/>
      <c r="C83" s="13" t="s">
        <v>15</v>
      </c>
      <c r="D83" s="45" t="str">
        <f>[1]закрытые!I44</f>
        <v>37,43</v>
      </c>
      <c r="E83" s="45" t="str">
        <f>[1]закрытые!J44</f>
        <v>3 722,17</v>
      </c>
      <c r="F83" s="45" t="str">
        <f>[1]закрытые!K44</f>
        <v>41,17</v>
      </c>
      <c r="G83" s="74">
        <v>4410.7700000000004</v>
      </c>
      <c r="H83" s="46"/>
      <c r="I83" s="36"/>
      <c r="Y83" s="45">
        <v>37.43</v>
      </c>
      <c r="Z83" s="45">
        <v>3661.15</v>
      </c>
    </row>
    <row r="84" spans="1:30" ht="40.5" customHeight="1" x14ac:dyDescent="0.25">
      <c r="A84" s="11">
        <f t="shared" ref="A84" si="26">1+A82</f>
        <v>11</v>
      </c>
      <c r="B84" s="12" t="s">
        <v>68</v>
      </c>
      <c r="C84" s="13" t="s">
        <v>12</v>
      </c>
      <c r="D84" s="52" t="str">
        <f>[1]закрытые!I47</f>
        <v>23,39</v>
      </c>
      <c r="E84" s="52" t="str">
        <f>[1]закрытые!J47</f>
        <v>3 218,86</v>
      </c>
      <c r="F84" s="52" t="str">
        <f>[1]закрытые!K47</f>
        <v>24,72</v>
      </c>
      <c r="G84" s="74">
        <v>3798.43</v>
      </c>
      <c r="H84" s="31" t="s">
        <v>54</v>
      </c>
      <c r="I84" s="32" t="s">
        <v>55</v>
      </c>
      <c r="Y84" s="52">
        <v>23.39</v>
      </c>
      <c r="Z84" s="45">
        <v>3218.86</v>
      </c>
      <c r="AD84" s="17">
        <f>D84+D85+E84+E85+F84+F85+G84+G85</f>
        <v>15260.53</v>
      </c>
    </row>
    <row r="85" spans="1:30" ht="27.75" customHeight="1" x14ac:dyDescent="0.25">
      <c r="A85" s="11"/>
      <c r="B85" s="12"/>
      <c r="C85" s="13" t="s">
        <v>15</v>
      </c>
      <c r="D85" s="52">
        <v>28.54</v>
      </c>
      <c r="E85" s="52" t="str">
        <f>[1]закрытые!J48</f>
        <v>3 722,17</v>
      </c>
      <c r="F85" s="52">
        <v>33.65</v>
      </c>
      <c r="G85" s="75">
        <v>4410.7700000000004</v>
      </c>
      <c r="H85" s="46"/>
      <c r="I85" s="36"/>
      <c r="Y85" s="45">
        <v>28.07</v>
      </c>
      <c r="Z85" s="45">
        <v>3661.15</v>
      </c>
      <c r="AD85" s="17">
        <f>D84+E84+F84+G84+G85+E85</f>
        <v>15198.34</v>
      </c>
    </row>
    <row r="86" spans="1:30" ht="45" customHeight="1" x14ac:dyDescent="0.25">
      <c r="A86" s="11">
        <v>12</v>
      </c>
      <c r="B86" s="12" t="s">
        <v>69</v>
      </c>
      <c r="C86" s="13" t="s">
        <v>12</v>
      </c>
      <c r="D86" s="45" t="str">
        <f>[1]закрытые!I41</f>
        <v>29,59</v>
      </c>
      <c r="E86" s="45" t="str">
        <f>[1]закрытые!J41</f>
        <v>3 218,86</v>
      </c>
      <c r="F86" s="45" t="str">
        <f>[1]закрытые!K41</f>
        <v>30,78</v>
      </c>
      <c r="G86" s="74">
        <v>3798.43</v>
      </c>
      <c r="H86" s="31" t="s">
        <v>54</v>
      </c>
      <c r="I86" s="32" t="s">
        <v>55</v>
      </c>
      <c r="Y86" s="45">
        <v>29.59</v>
      </c>
      <c r="Z86" s="45">
        <v>3218.86</v>
      </c>
      <c r="AD86" s="17">
        <f>D86+D87+E86+E87+F86+F87+G86+G87</f>
        <v>15270.97</v>
      </c>
    </row>
    <row r="87" spans="1:30" ht="27.75" customHeight="1" x14ac:dyDescent="0.25">
      <c r="A87" s="11"/>
      <c r="B87" s="12"/>
      <c r="C87" s="13" t="s">
        <v>15</v>
      </c>
      <c r="D87" s="45" t="str">
        <f>[1]закрытые!I42</f>
        <v>29,59</v>
      </c>
      <c r="E87" s="45" t="str">
        <f>[1]закрытые!J42</f>
        <v>3 722,17</v>
      </c>
      <c r="F87" s="45" t="str">
        <f>[1]закрытые!K42</f>
        <v>30,78</v>
      </c>
      <c r="G87" s="74">
        <v>4410.7700000000004</v>
      </c>
      <c r="H87" s="46"/>
      <c r="I87" s="36"/>
      <c r="Y87" s="45">
        <v>29.59</v>
      </c>
      <c r="Z87" s="45">
        <v>3661.15</v>
      </c>
    </row>
    <row r="88" spans="1:30" ht="42" customHeight="1" x14ac:dyDescent="0.25">
      <c r="A88" s="11">
        <v>13</v>
      </c>
      <c r="B88" s="12" t="s">
        <v>70</v>
      </c>
      <c r="C88" s="13" t="s">
        <v>12</v>
      </c>
      <c r="D88" s="45" t="str">
        <f>[1]закрытые!I45</f>
        <v>19,08</v>
      </c>
      <c r="E88" s="45" t="str">
        <f>[1]закрытые!J45</f>
        <v>3 218,86</v>
      </c>
      <c r="F88" s="45" t="str">
        <f>[1]закрытые!K45</f>
        <v>22,61</v>
      </c>
      <c r="G88" s="74">
        <v>3798.43</v>
      </c>
      <c r="H88" s="31" t="s">
        <v>54</v>
      </c>
      <c r="I88" s="32" t="s">
        <v>55</v>
      </c>
      <c r="Y88" s="45">
        <v>19.079999999999998</v>
      </c>
      <c r="Z88" s="45">
        <v>3218.86</v>
      </c>
      <c r="AD88" s="17">
        <f>D88+D89+E88+E89+F88+F89+G88+G89</f>
        <v>15242.78</v>
      </c>
    </row>
    <row r="89" spans="1:30" ht="27" customHeight="1" x14ac:dyDescent="0.25">
      <c r="A89" s="11"/>
      <c r="B89" s="12"/>
      <c r="C89" s="13" t="s">
        <v>15</v>
      </c>
      <c r="D89" s="45" t="str">
        <f>[1]закрытые!I46</f>
        <v>23,28</v>
      </c>
      <c r="E89" s="45" t="str">
        <f>[1]закрытые!J46</f>
        <v>3 722,17</v>
      </c>
      <c r="F89" s="45" t="str">
        <f>[1]закрытые!K46</f>
        <v>27,58</v>
      </c>
      <c r="G89" s="74">
        <v>4410.7700000000004</v>
      </c>
      <c r="H89" s="46"/>
      <c r="I89" s="36"/>
      <c r="Y89" s="45">
        <v>22.9</v>
      </c>
      <c r="Z89" s="45">
        <v>3661.15</v>
      </c>
    </row>
    <row r="90" spans="1:30" ht="41.25" customHeight="1" x14ac:dyDescent="0.25">
      <c r="A90" s="11">
        <v>14</v>
      </c>
      <c r="B90" s="12" t="s">
        <v>71</v>
      </c>
      <c r="C90" s="13" t="s">
        <v>12</v>
      </c>
      <c r="D90" s="45" t="str">
        <f>[1]закрытые!I25</f>
        <v>28,52</v>
      </c>
      <c r="E90" s="45" t="str">
        <f>[1]закрытые!J25</f>
        <v>3 773,74</v>
      </c>
      <c r="F90" s="45" t="str">
        <f>[1]закрытые!K25</f>
        <v>28,50</v>
      </c>
      <c r="G90" s="45" t="str">
        <f>[1]закрытые!L25</f>
        <v>4 156,17</v>
      </c>
      <c r="H90" s="31" t="s">
        <v>72</v>
      </c>
      <c r="I90" s="15" t="s">
        <v>73</v>
      </c>
      <c r="Y90" s="45">
        <v>30.34</v>
      </c>
      <c r="Z90" s="45">
        <f>Y21</f>
        <v>0</v>
      </c>
      <c r="AD90" s="17">
        <f>D90+D91+E90+E91+F90+F91+G90+G91</f>
        <v>17718.810000000001</v>
      </c>
    </row>
    <row r="91" spans="1:30" ht="25.5" customHeight="1" x14ac:dyDescent="0.25">
      <c r="A91" s="11"/>
      <c r="B91" s="12"/>
      <c r="C91" s="13" t="s">
        <v>15</v>
      </c>
      <c r="D91" s="45" t="str">
        <f>[1]закрытые!I26</f>
        <v>31,42</v>
      </c>
      <c r="E91" s="45" t="str">
        <f>[1]закрытые!J26</f>
        <v>4 595,16</v>
      </c>
      <c r="F91" s="45" t="str">
        <f>[1]закрытые!K26</f>
        <v>34,77</v>
      </c>
      <c r="G91" s="45" t="str">
        <f>[1]закрытые!L26</f>
        <v>5 070,53</v>
      </c>
      <c r="H91" s="46"/>
      <c r="I91" s="53"/>
      <c r="J91" s="47" t="s">
        <v>56</v>
      </c>
      <c r="Y91" s="45">
        <v>30.9</v>
      </c>
      <c r="Z91" s="45">
        <f>Y22</f>
        <v>0</v>
      </c>
    </row>
    <row r="92" spans="1:30" ht="31.5" customHeight="1" x14ac:dyDescent="0.25">
      <c r="A92" s="11">
        <v>15</v>
      </c>
      <c r="B92" s="12" t="s">
        <v>74</v>
      </c>
      <c r="C92" s="13" t="s">
        <v>12</v>
      </c>
      <c r="D92" s="45" t="str">
        <f>[1]закрытые!I33</f>
        <v>38,34</v>
      </c>
      <c r="E92" s="45" t="str">
        <f>[1]закрытые!J33</f>
        <v>3 841,67</v>
      </c>
      <c r="F92" s="45" t="str">
        <f>[1]закрытые!K33</f>
        <v>41,97</v>
      </c>
      <c r="G92" s="73">
        <v>5175.03</v>
      </c>
      <c r="H92" s="31" t="s">
        <v>54</v>
      </c>
      <c r="I92" s="32" t="s">
        <v>55</v>
      </c>
      <c r="Y92" s="45">
        <v>38.340000000000003</v>
      </c>
      <c r="Z92" s="45">
        <v>3841.67</v>
      </c>
      <c r="AD92" s="17">
        <f>D92+D93+E92+E93+F92+F93+G92+G93</f>
        <v>19041.48</v>
      </c>
    </row>
    <row r="93" spans="1:30" ht="32.25" customHeight="1" x14ac:dyDescent="0.25">
      <c r="A93" s="11"/>
      <c r="B93" s="12"/>
      <c r="C93" s="13" t="s">
        <v>15</v>
      </c>
      <c r="D93" s="45" t="str">
        <f>[1]закрытые!I34</f>
        <v>42,92</v>
      </c>
      <c r="E93" s="45" t="str">
        <f>[1]закрытые!J34</f>
        <v>4 509,80</v>
      </c>
      <c r="F93" s="45" t="str">
        <f>[1]закрытые!K34</f>
        <v>47,64</v>
      </c>
      <c r="G93" s="74">
        <v>5344.11</v>
      </c>
      <c r="H93" s="46"/>
      <c r="I93" s="36"/>
      <c r="J93" s="47" t="s">
        <v>56</v>
      </c>
      <c r="Y93" s="45">
        <v>42.22</v>
      </c>
      <c r="Z93" s="45">
        <v>4435.87</v>
      </c>
    </row>
    <row r="94" spans="1:30" ht="31.5" customHeight="1" x14ac:dyDescent="0.25">
      <c r="A94" s="11">
        <v>16</v>
      </c>
      <c r="B94" s="12" t="s">
        <v>75</v>
      </c>
      <c r="C94" s="13" t="s">
        <v>12</v>
      </c>
      <c r="D94" s="45" t="str">
        <f>[1]закрытые!I19</f>
        <v>38,34</v>
      </c>
      <c r="E94" s="45" t="str">
        <f>[1]закрытые!J19</f>
        <v>3 841,67</v>
      </c>
      <c r="F94" s="45" t="str">
        <f>[1]закрытые!K19</f>
        <v>41,97</v>
      </c>
      <c r="G94" s="74">
        <v>5175.03</v>
      </c>
      <c r="H94" s="31" t="s">
        <v>54</v>
      </c>
      <c r="I94" s="32" t="s">
        <v>55</v>
      </c>
      <c r="Y94" s="45">
        <v>38.340000000000003</v>
      </c>
      <c r="Z94" s="45">
        <v>3841.67</v>
      </c>
      <c r="AD94" s="17">
        <f>D94+D95+E94+E95+F94+F95+G94+G95</f>
        <v>16888.650000000001</v>
      </c>
    </row>
    <row r="95" spans="1:30" ht="23.25" customHeight="1" x14ac:dyDescent="0.25">
      <c r="A95" s="11"/>
      <c r="B95" s="12"/>
      <c r="C95" s="13" t="s">
        <v>15</v>
      </c>
      <c r="D95" s="45" t="str">
        <f>[1]закрытые!I20</f>
        <v>42,92</v>
      </c>
      <c r="E95" s="45" t="str">
        <f>[1]закрытые!J20</f>
        <v>3 524,52</v>
      </c>
      <c r="F95" s="45" t="str">
        <f>[1]закрытые!K20</f>
        <v>47,64</v>
      </c>
      <c r="G95" s="74">
        <v>4176.5600000000004</v>
      </c>
      <c r="H95" s="46"/>
      <c r="I95" s="36"/>
      <c r="J95" s="47" t="s">
        <v>56</v>
      </c>
      <c r="Y95" s="45">
        <v>42.22</v>
      </c>
      <c r="Z95" s="45">
        <f>Y26</f>
        <v>0</v>
      </c>
    </row>
    <row r="96" spans="1:30" ht="31.5" customHeight="1" x14ac:dyDescent="0.25">
      <c r="A96" s="11">
        <v>17</v>
      </c>
      <c r="B96" s="12" t="s">
        <v>76</v>
      </c>
      <c r="C96" s="13" t="s">
        <v>12</v>
      </c>
      <c r="D96" s="45" t="str">
        <f>[1]закрытые!I21</f>
        <v>34,27</v>
      </c>
      <c r="E96" s="45" t="str">
        <f>[1]закрытые!J21</f>
        <v>3 841,67</v>
      </c>
      <c r="F96" s="45" t="str">
        <f>[1]закрытые!K21</f>
        <v>38,52</v>
      </c>
      <c r="G96" s="74">
        <v>5175.03</v>
      </c>
      <c r="H96" s="31" t="s">
        <v>54</v>
      </c>
      <c r="I96" s="32" t="s">
        <v>55</v>
      </c>
      <c r="Y96" s="45">
        <v>34.270000000000003</v>
      </c>
      <c r="Z96" s="45">
        <v>3841.67</v>
      </c>
      <c r="AD96" s="17">
        <f>D96+D97+E96+E97+F96+F97+G96+G97</f>
        <v>16264.81</v>
      </c>
    </row>
    <row r="97" spans="1:30" ht="23.25" customHeight="1" x14ac:dyDescent="0.25">
      <c r="A97" s="11"/>
      <c r="B97" s="12"/>
      <c r="C97" s="13" t="s">
        <v>15</v>
      </c>
      <c r="D97" s="45" t="str">
        <f>[1]закрытые!I22</f>
        <v>41,81</v>
      </c>
      <c r="E97" s="45" t="str">
        <f>[1]закрытые!J22</f>
        <v>3 243,26</v>
      </c>
      <c r="F97" s="45" t="str">
        <f>[1]закрытые!K22</f>
        <v>46,99</v>
      </c>
      <c r="G97" s="74">
        <v>3843.26</v>
      </c>
      <c r="H97" s="46"/>
      <c r="I97" s="36"/>
      <c r="J97" s="54"/>
      <c r="Y97" s="45">
        <v>41.12</v>
      </c>
      <c r="Z97" s="45">
        <f>Y28</f>
        <v>0</v>
      </c>
    </row>
    <row r="98" spans="1:30" ht="53.25" customHeight="1" x14ac:dyDescent="0.25">
      <c r="A98" s="11">
        <v>18</v>
      </c>
      <c r="B98" s="12" t="s">
        <v>77</v>
      </c>
      <c r="C98" s="13" t="s">
        <v>12</v>
      </c>
      <c r="D98" s="45" t="str">
        <f>[1]закрытые!I37</f>
        <v>38,34</v>
      </c>
      <c r="E98" s="45" t="str">
        <f>[1]закрытые!J37</f>
        <v>3 841,67</v>
      </c>
      <c r="F98" s="45" t="str">
        <f>[1]закрытые!K37</f>
        <v>41,97</v>
      </c>
      <c r="G98" s="74">
        <v>5175.03</v>
      </c>
      <c r="H98" s="31" t="s">
        <v>54</v>
      </c>
      <c r="I98" s="32" t="s">
        <v>55</v>
      </c>
      <c r="Y98" s="45">
        <v>38.340000000000003</v>
      </c>
      <c r="Z98" s="45">
        <f>Y29</f>
        <v>0</v>
      </c>
      <c r="AD98" s="17">
        <f>D98+D99+E98+E99+F98+F99+G98+G99</f>
        <v>17683.510000000002</v>
      </c>
    </row>
    <row r="99" spans="1:30" ht="74.25" customHeight="1" x14ac:dyDescent="0.25">
      <c r="A99" s="11"/>
      <c r="B99" s="12"/>
      <c r="C99" s="13" t="s">
        <v>15</v>
      </c>
      <c r="D99" s="45" t="str">
        <f>[1]закрытые!I38</f>
        <v>42,92</v>
      </c>
      <c r="E99" s="45" t="str">
        <f>[1]закрытые!J38</f>
        <v>3 888,30</v>
      </c>
      <c r="F99" s="45" t="str">
        <f>[1]закрытые!K38</f>
        <v>47,64</v>
      </c>
      <c r="G99" s="74">
        <v>4607.6400000000003</v>
      </c>
      <c r="H99" s="46"/>
      <c r="I99" s="36"/>
      <c r="J99" s="47" t="s">
        <v>56</v>
      </c>
      <c r="Y99" s="45">
        <v>42.22</v>
      </c>
      <c r="Z99" s="45">
        <f>Y30</f>
        <v>0</v>
      </c>
    </row>
    <row r="100" spans="1:30" ht="18.75" customHeight="1" x14ac:dyDescent="0.25">
      <c r="A100" s="55" t="s">
        <v>78</v>
      </c>
      <c r="B100" s="56"/>
      <c r="C100" s="56"/>
      <c r="D100" s="56"/>
      <c r="E100" s="56"/>
      <c r="F100" s="56"/>
      <c r="G100" s="56"/>
      <c r="H100" s="56"/>
      <c r="I100" s="56"/>
    </row>
    <row r="101" spans="1:30" ht="33.75" customHeight="1" x14ac:dyDescent="0.25">
      <c r="A101" s="6" t="s">
        <v>2</v>
      </c>
      <c r="B101" s="7" t="s">
        <v>3</v>
      </c>
      <c r="C101" s="8" t="s">
        <v>4</v>
      </c>
      <c r="D101" s="22" t="s">
        <v>5</v>
      </c>
      <c r="E101" s="22"/>
      <c r="F101" s="23" t="s">
        <v>6</v>
      </c>
      <c r="G101" s="24"/>
      <c r="H101" s="38"/>
      <c r="I101" s="39"/>
    </row>
    <row r="102" spans="1:30" s="43" customFormat="1" ht="38.25" customHeight="1" x14ac:dyDescent="0.25">
      <c r="A102" s="6"/>
      <c r="B102" s="7"/>
      <c r="C102" s="7" t="s">
        <v>9</v>
      </c>
      <c r="D102" s="57" t="s">
        <v>48</v>
      </c>
      <c r="E102" s="57" t="s">
        <v>49</v>
      </c>
      <c r="F102" s="57" t="s">
        <v>48</v>
      </c>
      <c r="G102" s="57" t="s">
        <v>49</v>
      </c>
      <c r="H102" s="41"/>
      <c r="I102" s="42"/>
      <c r="N102" s="44"/>
      <c r="O102" s="44"/>
      <c r="P102" s="44"/>
      <c r="Q102" s="44"/>
      <c r="R102" s="44"/>
      <c r="S102" s="44"/>
    </row>
    <row r="103" spans="1:30" s="43" customFormat="1" ht="12.75" x14ac:dyDescent="0.25">
      <c r="A103" s="6"/>
      <c r="B103" s="7"/>
      <c r="C103" s="7"/>
      <c r="D103" s="57" t="s">
        <v>50</v>
      </c>
      <c r="E103" s="57" t="s">
        <v>51</v>
      </c>
      <c r="F103" s="57" t="s">
        <v>50</v>
      </c>
      <c r="G103" s="57" t="s">
        <v>51</v>
      </c>
      <c r="H103" s="41"/>
      <c r="I103" s="42"/>
      <c r="N103" s="44"/>
      <c r="O103" s="44"/>
      <c r="P103" s="44"/>
      <c r="Q103" s="44"/>
      <c r="R103" s="44"/>
      <c r="S103" s="44"/>
    </row>
    <row r="104" spans="1:30" ht="31.5" customHeight="1" x14ac:dyDescent="0.25">
      <c r="A104" s="11">
        <v>1</v>
      </c>
      <c r="B104" s="12" t="s">
        <v>79</v>
      </c>
      <c r="C104" s="13" t="s">
        <v>12</v>
      </c>
      <c r="D104" s="45" t="s">
        <v>80</v>
      </c>
      <c r="E104" s="45">
        <v>4357.6000000000004</v>
      </c>
      <c r="F104" s="45" t="s">
        <v>81</v>
      </c>
      <c r="G104" s="73">
        <v>4703.88</v>
      </c>
      <c r="H104" s="31" t="s">
        <v>54</v>
      </c>
      <c r="I104" s="15" t="s">
        <v>55</v>
      </c>
      <c r="Y104" s="45">
        <v>27.87</v>
      </c>
      <c r="Z104" s="45">
        <v>4429.4799999999996</v>
      </c>
    </row>
    <row r="105" spans="1:30" x14ac:dyDescent="0.25">
      <c r="A105" s="11"/>
      <c r="B105" s="12"/>
      <c r="C105" s="13" t="s">
        <v>15</v>
      </c>
      <c r="D105" s="45" t="s">
        <v>82</v>
      </c>
      <c r="E105" s="45">
        <v>4224.84</v>
      </c>
      <c r="F105" s="45" t="s">
        <v>83</v>
      </c>
      <c r="G105" s="74">
        <v>5006.4399999999996</v>
      </c>
      <c r="H105" s="46"/>
      <c r="I105" s="53"/>
      <c r="Y105" s="45">
        <v>33.44</v>
      </c>
      <c r="Z105" s="45">
        <v>4155.58</v>
      </c>
    </row>
    <row r="106" spans="1:30" ht="31.5" customHeight="1" x14ac:dyDescent="0.25">
      <c r="A106" s="11">
        <f>1+A104</f>
        <v>2</v>
      </c>
      <c r="B106" s="12" t="s">
        <v>34</v>
      </c>
      <c r="C106" s="13" t="s">
        <v>12</v>
      </c>
      <c r="D106" s="45" t="s">
        <v>84</v>
      </c>
      <c r="E106" s="45">
        <v>4282.29</v>
      </c>
      <c r="F106" s="45" t="s">
        <v>85</v>
      </c>
      <c r="G106" s="74">
        <v>6449.56</v>
      </c>
      <c r="H106" s="31" t="s">
        <v>54</v>
      </c>
      <c r="I106" s="15" t="s">
        <v>55</v>
      </c>
      <c r="Y106" s="45">
        <v>32.82</v>
      </c>
      <c r="Z106" s="45">
        <v>4282.29</v>
      </c>
    </row>
    <row r="107" spans="1:30" x14ac:dyDescent="0.25">
      <c r="A107" s="11"/>
      <c r="B107" s="12"/>
      <c r="C107" s="13" t="s">
        <v>15</v>
      </c>
      <c r="D107" s="45" t="s">
        <v>86</v>
      </c>
      <c r="E107" s="45">
        <v>4952.24</v>
      </c>
      <c r="F107" s="45" t="s">
        <v>87</v>
      </c>
      <c r="G107" s="74">
        <v>5868.4</v>
      </c>
      <c r="H107" s="46"/>
      <c r="I107" s="53"/>
      <c r="Y107" s="45">
        <v>39.380000000000003</v>
      </c>
      <c r="Z107" s="45">
        <v>4871.05</v>
      </c>
    </row>
    <row r="108" spans="1:30" ht="31.5" customHeight="1" x14ac:dyDescent="0.25">
      <c r="A108" s="31">
        <f t="shared" ref="A108" si="27">A106+1</f>
        <v>3</v>
      </c>
      <c r="B108" s="12" t="s">
        <v>88</v>
      </c>
      <c r="C108" s="13" t="s">
        <v>12</v>
      </c>
      <c r="D108" s="45" t="s">
        <v>89</v>
      </c>
      <c r="E108" s="45">
        <v>4760.21</v>
      </c>
      <c r="F108" s="45" t="s">
        <v>90</v>
      </c>
      <c r="G108" s="74">
        <v>5062.09</v>
      </c>
      <c r="H108" s="31" t="s">
        <v>54</v>
      </c>
      <c r="I108" s="15" t="s">
        <v>55</v>
      </c>
      <c r="Y108" s="45">
        <v>42.6</v>
      </c>
      <c r="Z108" s="45">
        <v>4945.54</v>
      </c>
    </row>
    <row r="109" spans="1:30" x14ac:dyDescent="0.25">
      <c r="A109" s="46"/>
      <c r="B109" s="12"/>
      <c r="C109" s="13" t="s">
        <v>15</v>
      </c>
      <c r="D109" s="45" t="s">
        <v>91</v>
      </c>
      <c r="E109" s="45">
        <v>4334.71</v>
      </c>
      <c r="F109" s="45" t="s">
        <v>92</v>
      </c>
      <c r="G109" s="74">
        <v>5136.63</v>
      </c>
      <c r="H109" s="46"/>
      <c r="I109" s="53"/>
      <c r="Y109" s="45">
        <v>51.12</v>
      </c>
      <c r="Z109" s="45">
        <v>4263.6499999999996</v>
      </c>
    </row>
    <row r="110" spans="1:30" ht="31.5" customHeight="1" x14ac:dyDescent="0.25">
      <c r="A110" s="31">
        <f t="shared" ref="A110" si="28">A108+1</f>
        <v>4</v>
      </c>
      <c r="B110" s="12" t="s">
        <v>36</v>
      </c>
      <c r="C110" s="13" t="s">
        <v>12</v>
      </c>
      <c r="D110" s="45" t="s">
        <v>93</v>
      </c>
      <c r="E110" s="45">
        <v>4760.21</v>
      </c>
      <c r="F110" s="45" t="s">
        <v>94</v>
      </c>
      <c r="G110" s="74">
        <v>5062.09</v>
      </c>
      <c r="H110" s="31" t="s">
        <v>54</v>
      </c>
      <c r="I110" s="15" t="s">
        <v>55</v>
      </c>
      <c r="Y110" s="45">
        <v>26.66</v>
      </c>
      <c r="Z110" s="45">
        <v>4945.54</v>
      </c>
    </row>
    <row r="111" spans="1:30" x14ac:dyDescent="0.25">
      <c r="A111" s="46"/>
      <c r="B111" s="12"/>
      <c r="C111" s="13" t="s">
        <v>15</v>
      </c>
      <c r="D111" s="45" t="s">
        <v>95</v>
      </c>
      <c r="E111" s="45">
        <v>4334.71</v>
      </c>
      <c r="F111" s="45" t="s">
        <v>96</v>
      </c>
      <c r="G111" s="74">
        <v>5136.63</v>
      </c>
      <c r="H111" s="46"/>
      <c r="I111" s="53"/>
      <c r="Y111" s="45">
        <v>31.99</v>
      </c>
      <c r="Z111" s="45">
        <v>4263.6499999999996</v>
      </c>
    </row>
    <row r="112" spans="1:30" ht="31.5" customHeight="1" x14ac:dyDescent="0.25">
      <c r="A112" s="11">
        <f t="shared" ref="A112" si="29">A110+1</f>
        <v>5</v>
      </c>
      <c r="B112" s="12" t="s">
        <v>97</v>
      </c>
      <c r="C112" s="13" t="s">
        <v>12</v>
      </c>
      <c r="D112" s="45" t="s">
        <v>98</v>
      </c>
      <c r="E112" s="45">
        <v>4760.21</v>
      </c>
      <c r="F112" s="45" t="s">
        <v>99</v>
      </c>
      <c r="G112" s="74">
        <v>5062.09</v>
      </c>
      <c r="H112" s="31" t="s">
        <v>54</v>
      </c>
      <c r="I112" s="15" t="s">
        <v>55</v>
      </c>
      <c r="Y112" s="45">
        <v>31.41</v>
      </c>
      <c r="Z112" s="45">
        <v>4945.54</v>
      </c>
    </row>
    <row r="113" spans="1:31" x14ac:dyDescent="0.25">
      <c r="A113" s="11"/>
      <c r="B113" s="12"/>
      <c r="C113" s="13" t="s">
        <v>15</v>
      </c>
      <c r="D113" s="45" t="s">
        <v>100</v>
      </c>
      <c r="E113" s="45">
        <v>4334.71</v>
      </c>
      <c r="F113" s="45" t="s">
        <v>101</v>
      </c>
      <c r="G113" s="74">
        <v>5136.63</v>
      </c>
      <c r="H113" s="46"/>
      <c r="I113" s="53"/>
      <c r="Y113" s="45">
        <v>37.69</v>
      </c>
      <c r="Z113" s="45">
        <v>4263.6499999999996</v>
      </c>
    </row>
    <row r="114" spans="1:31" ht="31.5" customHeight="1" x14ac:dyDescent="0.25">
      <c r="A114" s="11">
        <f t="shared" ref="A114" si="30">A112+1</f>
        <v>6</v>
      </c>
      <c r="B114" s="12" t="s">
        <v>102</v>
      </c>
      <c r="C114" s="13" t="s">
        <v>12</v>
      </c>
      <c r="D114" s="45" t="s">
        <v>103</v>
      </c>
      <c r="E114" s="45">
        <v>4760.21</v>
      </c>
      <c r="F114" s="45" t="s">
        <v>104</v>
      </c>
      <c r="G114" s="74">
        <v>5062.09</v>
      </c>
      <c r="H114" s="31" t="s">
        <v>54</v>
      </c>
      <c r="I114" s="15" t="s">
        <v>55</v>
      </c>
      <c r="Y114" s="45">
        <v>35.130000000000003</v>
      </c>
      <c r="Z114" s="45">
        <v>4945.54</v>
      </c>
    </row>
    <row r="115" spans="1:31" x14ac:dyDescent="0.25">
      <c r="A115" s="11"/>
      <c r="B115" s="12"/>
      <c r="C115" s="13" t="s">
        <v>15</v>
      </c>
      <c r="D115" s="45" t="s">
        <v>105</v>
      </c>
      <c r="E115" s="45">
        <v>4334.71</v>
      </c>
      <c r="F115" s="45" t="s">
        <v>106</v>
      </c>
      <c r="G115" s="74">
        <v>5136.63</v>
      </c>
      <c r="H115" s="46"/>
      <c r="I115" s="53"/>
      <c r="Y115" s="45">
        <v>42.16</v>
      </c>
      <c r="Z115" s="45">
        <v>4263.6499999999996</v>
      </c>
    </row>
    <row r="116" spans="1:31" ht="31.5" customHeight="1" x14ac:dyDescent="0.25">
      <c r="A116" s="11">
        <f t="shared" ref="A116" si="31">A114+1</f>
        <v>7</v>
      </c>
      <c r="B116" s="12" t="s">
        <v>39</v>
      </c>
      <c r="C116" s="13" t="s">
        <v>12</v>
      </c>
      <c r="D116" s="45" t="s">
        <v>107</v>
      </c>
      <c r="E116" s="45">
        <v>3218.86</v>
      </c>
      <c r="F116" s="45" t="s">
        <v>108</v>
      </c>
      <c r="G116" s="74">
        <v>3798.43</v>
      </c>
      <c r="H116" s="31" t="s">
        <v>54</v>
      </c>
      <c r="I116" s="15" t="s">
        <v>55</v>
      </c>
      <c r="Y116" s="45">
        <v>35.75</v>
      </c>
      <c r="Z116" s="45">
        <v>3218.86</v>
      </c>
      <c r="AE116" s="17">
        <f>SUM(D104:G129)</f>
        <v>235825.94999999998</v>
      </c>
    </row>
    <row r="117" spans="1:31" x14ac:dyDescent="0.25">
      <c r="A117" s="11"/>
      <c r="B117" s="12"/>
      <c r="C117" s="13" t="s">
        <v>15</v>
      </c>
      <c r="D117" s="45" t="s">
        <v>109</v>
      </c>
      <c r="E117" s="45">
        <v>3722.17</v>
      </c>
      <c r="F117" s="45" t="s">
        <v>110</v>
      </c>
      <c r="G117" s="74">
        <v>4410.7700000000004</v>
      </c>
      <c r="H117" s="46"/>
      <c r="I117" s="53"/>
      <c r="Y117" s="45">
        <v>42.9</v>
      </c>
      <c r="Z117" s="45">
        <v>3661.15</v>
      </c>
    </row>
    <row r="118" spans="1:31" ht="31.5" customHeight="1" x14ac:dyDescent="0.25">
      <c r="A118" s="11">
        <f t="shared" ref="A118" si="32">A116+1</f>
        <v>8</v>
      </c>
      <c r="B118" s="12" t="s">
        <v>111</v>
      </c>
      <c r="C118" s="13" t="s">
        <v>12</v>
      </c>
      <c r="D118" s="45" t="s">
        <v>112</v>
      </c>
      <c r="E118" s="45">
        <v>3218.86</v>
      </c>
      <c r="F118" s="45" t="s">
        <v>113</v>
      </c>
      <c r="G118" s="74">
        <v>3798.43</v>
      </c>
      <c r="H118" s="31" t="s">
        <v>54</v>
      </c>
      <c r="I118" s="15" t="s">
        <v>55</v>
      </c>
      <c r="Y118" s="45">
        <v>29.62</v>
      </c>
      <c r="Z118" s="45">
        <v>3218.86</v>
      </c>
    </row>
    <row r="119" spans="1:31" x14ac:dyDescent="0.25">
      <c r="A119" s="11"/>
      <c r="B119" s="12"/>
      <c r="C119" s="13" t="s">
        <v>15</v>
      </c>
      <c r="D119" s="45" t="s">
        <v>114</v>
      </c>
      <c r="E119" s="45">
        <v>3722.17</v>
      </c>
      <c r="F119" s="45" t="s">
        <v>115</v>
      </c>
      <c r="G119" s="74">
        <v>4410.7700000000004</v>
      </c>
      <c r="H119" s="46"/>
      <c r="I119" s="53"/>
      <c r="Y119" s="45">
        <v>35.54</v>
      </c>
      <c r="Z119" s="45">
        <v>3661.15</v>
      </c>
    </row>
    <row r="120" spans="1:31" ht="31.5" customHeight="1" x14ac:dyDescent="0.25">
      <c r="A120" s="11">
        <f t="shared" ref="A120" si="33">A118+1</f>
        <v>9</v>
      </c>
      <c r="B120" s="12" t="s">
        <v>116</v>
      </c>
      <c r="C120" s="13" t="s">
        <v>12</v>
      </c>
      <c r="D120" s="45" t="s">
        <v>117</v>
      </c>
      <c r="E120" s="45">
        <v>3218.86</v>
      </c>
      <c r="F120" s="45" t="s">
        <v>118</v>
      </c>
      <c r="G120" s="74">
        <v>3798.43</v>
      </c>
      <c r="H120" s="31" t="s">
        <v>54</v>
      </c>
      <c r="I120" s="15" t="s">
        <v>55</v>
      </c>
      <c r="Y120" s="45">
        <v>35.700000000000003</v>
      </c>
      <c r="Z120" s="45">
        <v>3218.86</v>
      </c>
    </row>
    <row r="121" spans="1:31" x14ac:dyDescent="0.25">
      <c r="A121" s="11"/>
      <c r="B121" s="12"/>
      <c r="C121" s="13" t="s">
        <v>15</v>
      </c>
      <c r="D121" s="45" t="s">
        <v>119</v>
      </c>
      <c r="E121" s="45">
        <v>3722.17</v>
      </c>
      <c r="F121" s="45" t="s">
        <v>120</v>
      </c>
      <c r="G121" s="74">
        <v>4410.7700000000004</v>
      </c>
      <c r="H121" s="46"/>
      <c r="I121" s="53"/>
      <c r="Y121" s="45">
        <v>42.84</v>
      </c>
      <c r="Z121" s="45">
        <v>3661.15</v>
      </c>
    </row>
    <row r="122" spans="1:31" ht="31.5" customHeight="1" x14ac:dyDescent="0.25">
      <c r="A122" s="11">
        <f t="shared" ref="A122" si="34">A120+1</f>
        <v>10</v>
      </c>
      <c r="B122" s="12" t="s">
        <v>42</v>
      </c>
      <c r="C122" s="13" t="s">
        <v>12</v>
      </c>
      <c r="D122" s="45" t="s">
        <v>121</v>
      </c>
      <c r="E122" s="45">
        <v>4760.21</v>
      </c>
      <c r="F122" s="45" t="s">
        <v>122</v>
      </c>
      <c r="G122" s="74">
        <v>5062.09</v>
      </c>
      <c r="H122" s="31" t="s">
        <v>54</v>
      </c>
      <c r="I122" s="15" t="s">
        <v>55</v>
      </c>
      <c r="Y122" s="45">
        <v>36.020000000000003</v>
      </c>
      <c r="Z122" s="45">
        <v>4945.54</v>
      </c>
    </row>
    <row r="123" spans="1:31" x14ac:dyDescent="0.25">
      <c r="A123" s="11"/>
      <c r="B123" s="12"/>
      <c r="C123" s="13" t="s">
        <v>15</v>
      </c>
      <c r="D123" s="45" t="s">
        <v>123</v>
      </c>
      <c r="E123" s="45">
        <v>4334.71</v>
      </c>
      <c r="F123" s="45" t="s">
        <v>124</v>
      </c>
      <c r="G123" s="74">
        <v>5136.63</v>
      </c>
      <c r="H123" s="46"/>
      <c r="I123" s="53"/>
      <c r="Y123" s="45">
        <v>43.22</v>
      </c>
      <c r="Z123" s="45">
        <f>Y16</f>
        <v>0</v>
      </c>
    </row>
    <row r="124" spans="1:31" ht="31.5" customHeight="1" x14ac:dyDescent="0.25">
      <c r="A124" s="11">
        <f t="shared" ref="A124" si="35">A122+1</f>
        <v>11</v>
      </c>
      <c r="B124" s="12" t="s">
        <v>125</v>
      </c>
      <c r="C124" s="13" t="s">
        <v>12</v>
      </c>
      <c r="D124" s="45" t="s">
        <v>126</v>
      </c>
      <c r="E124" s="45">
        <v>3773.74</v>
      </c>
      <c r="F124" s="45" t="s">
        <v>127</v>
      </c>
      <c r="G124" s="45">
        <v>4156.17</v>
      </c>
      <c r="H124" s="31" t="s">
        <v>72</v>
      </c>
      <c r="I124" s="15" t="s">
        <v>73</v>
      </c>
      <c r="Y124" s="45">
        <v>26.35</v>
      </c>
      <c r="Z124" s="45">
        <f>$F$21</f>
        <v>4156.17</v>
      </c>
    </row>
    <row r="125" spans="1:31" x14ac:dyDescent="0.25">
      <c r="A125" s="11"/>
      <c r="B125" s="12"/>
      <c r="C125" s="13" t="s">
        <v>15</v>
      </c>
      <c r="D125" s="45" t="s">
        <v>128</v>
      </c>
      <c r="E125" s="45">
        <v>4595.16</v>
      </c>
      <c r="F125" s="45" t="s">
        <v>129</v>
      </c>
      <c r="G125" s="45">
        <v>5070.53</v>
      </c>
      <c r="H125" s="46"/>
      <c r="I125" s="53"/>
      <c r="Y125" s="45">
        <v>31.62</v>
      </c>
      <c r="Z125" s="45">
        <f>$F$22</f>
        <v>5070.53</v>
      </c>
    </row>
    <row r="126" spans="1:31" ht="31.5" customHeight="1" x14ac:dyDescent="0.25">
      <c r="A126" s="11">
        <f t="shared" ref="A126" si="36">A124+1</f>
        <v>12</v>
      </c>
      <c r="B126" s="12" t="s">
        <v>130</v>
      </c>
      <c r="C126" s="13" t="s">
        <v>12</v>
      </c>
      <c r="D126" s="45" t="s">
        <v>131</v>
      </c>
      <c r="E126" s="45">
        <v>3773.74</v>
      </c>
      <c r="F126" s="45" t="s">
        <v>132</v>
      </c>
      <c r="G126" s="45">
        <v>4156.17</v>
      </c>
      <c r="H126" s="31" t="s">
        <v>72</v>
      </c>
      <c r="I126" s="15" t="s">
        <v>73</v>
      </c>
      <c r="Y126" s="45">
        <v>34.07</v>
      </c>
      <c r="Z126" s="45">
        <f>$F$21</f>
        <v>4156.17</v>
      </c>
    </row>
    <row r="127" spans="1:31" x14ac:dyDescent="0.25">
      <c r="A127" s="11"/>
      <c r="B127" s="12"/>
      <c r="C127" s="13" t="s">
        <v>15</v>
      </c>
      <c r="D127" s="45" t="s">
        <v>133</v>
      </c>
      <c r="E127" s="45">
        <v>4595.16</v>
      </c>
      <c r="F127" s="45" t="s">
        <v>134</v>
      </c>
      <c r="G127" s="45">
        <v>5070.53</v>
      </c>
      <c r="H127" s="46"/>
      <c r="I127" s="53"/>
      <c r="Y127" s="45">
        <v>40.880000000000003</v>
      </c>
      <c r="Z127" s="45">
        <f>$F$22</f>
        <v>5070.53</v>
      </c>
    </row>
    <row r="128" spans="1:31" ht="31.5" customHeight="1" x14ac:dyDescent="0.25">
      <c r="A128" s="11">
        <f t="shared" ref="A128" si="37">A126+1</f>
        <v>13</v>
      </c>
      <c r="B128" s="12" t="s">
        <v>135</v>
      </c>
      <c r="C128" s="13" t="s">
        <v>12</v>
      </c>
      <c r="D128" s="45" t="s">
        <v>136</v>
      </c>
      <c r="E128" s="45">
        <v>3841.67</v>
      </c>
      <c r="F128" s="45" t="s">
        <v>137</v>
      </c>
      <c r="G128" s="73">
        <v>5175.03</v>
      </c>
      <c r="H128" s="31" t="s">
        <v>54</v>
      </c>
      <c r="I128" s="15" t="s">
        <v>55</v>
      </c>
      <c r="Y128" s="45">
        <v>35.25</v>
      </c>
      <c r="Z128" s="45">
        <v>3841.67</v>
      </c>
    </row>
    <row r="129" spans="1:26" x14ac:dyDescent="0.25">
      <c r="A129" s="11"/>
      <c r="B129" s="12"/>
      <c r="C129" s="13" t="s">
        <v>15</v>
      </c>
      <c r="D129" s="45" t="s">
        <v>138</v>
      </c>
      <c r="E129" s="45">
        <v>4509.8</v>
      </c>
      <c r="F129" s="45" t="s">
        <v>139</v>
      </c>
      <c r="G129" s="74">
        <v>5344.11</v>
      </c>
      <c r="H129" s="46"/>
      <c r="I129" s="53"/>
      <c r="Y129" s="45">
        <v>42.3</v>
      </c>
      <c r="Z129" s="45">
        <v>4435.87</v>
      </c>
    </row>
    <row r="130" spans="1:26" ht="21" customHeight="1" x14ac:dyDescent="0.25">
      <c r="A130" s="20" t="s">
        <v>140</v>
      </c>
      <c r="B130" s="20"/>
      <c r="C130" s="20"/>
      <c r="D130" s="20"/>
      <c r="E130" s="20"/>
      <c r="F130" s="20"/>
      <c r="G130" s="20"/>
      <c r="H130" s="20"/>
      <c r="I130" s="20"/>
    </row>
    <row r="131" spans="1:26" ht="30.75" customHeight="1" x14ac:dyDescent="0.25">
      <c r="A131" s="58" t="s">
        <v>2</v>
      </c>
      <c r="B131" s="59" t="s">
        <v>3</v>
      </c>
      <c r="C131" s="21" t="s">
        <v>4</v>
      </c>
      <c r="D131" s="22" t="s">
        <v>5</v>
      </c>
      <c r="E131" s="22"/>
      <c r="F131" s="23" t="s">
        <v>6</v>
      </c>
      <c r="G131" s="24"/>
      <c r="H131" s="59"/>
      <c r="I131" s="58"/>
    </row>
    <row r="132" spans="1:26" ht="101.25" customHeight="1" x14ac:dyDescent="0.25">
      <c r="A132" s="60"/>
      <c r="B132" s="61"/>
      <c r="C132" s="58" t="s">
        <v>9</v>
      </c>
      <c r="D132" s="62" t="s">
        <v>141</v>
      </c>
      <c r="E132" s="63"/>
      <c r="F132" s="62" t="s">
        <v>141</v>
      </c>
      <c r="G132" s="63"/>
      <c r="H132" s="61"/>
      <c r="I132" s="60"/>
      <c r="K132" s="18"/>
    </row>
    <row r="133" spans="1:26" x14ac:dyDescent="0.25">
      <c r="A133" s="64"/>
      <c r="B133" s="65"/>
      <c r="C133" s="64"/>
      <c r="D133" s="62" t="s">
        <v>142</v>
      </c>
      <c r="E133" s="63"/>
      <c r="F133" s="62" t="s">
        <v>142</v>
      </c>
      <c r="G133" s="63"/>
      <c r="H133" s="65"/>
      <c r="I133" s="64"/>
      <c r="K133" s="18"/>
    </row>
    <row r="134" spans="1:26" ht="31.5" x14ac:dyDescent="0.25">
      <c r="A134" s="66">
        <v>1</v>
      </c>
      <c r="B134" s="68" t="s">
        <v>143</v>
      </c>
      <c r="C134" s="28" t="s">
        <v>12</v>
      </c>
      <c r="D134" s="34">
        <v>776.81</v>
      </c>
      <c r="E134" s="34"/>
      <c r="F134" s="19">
        <v>776.81</v>
      </c>
      <c r="G134" s="19"/>
      <c r="H134" s="11" t="s">
        <v>144</v>
      </c>
      <c r="I134" s="67" t="s">
        <v>145</v>
      </c>
      <c r="K134" s="18">
        <f t="shared" ref="K134:K136" si="38">F134/D134</f>
        <v>1</v>
      </c>
      <c r="L134" s="17"/>
      <c r="M134" s="17"/>
    </row>
    <row r="135" spans="1:26" ht="31.5" x14ac:dyDescent="0.25">
      <c r="A135" s="66">
        <v>2</v>
      </c>
      <c r="B135" s="68" t="s">
        <v>146</v>
      </c>
      <c r="C135" s="28" t="s">
        <v>12</v>
      </c>
      <c r="D135" s="34">
        <v>694.52</v>
      </c>
      <c r="E135" s="34"/>
      <c r="F135" s="19">
        <v>694.52</v>
      </c>
      <c r="G135" s="19"/>
      <c r="H135" s="11"/>
      <c r="I135" s="67" t="s">
        <v>147</v>
      </c>
      <c r="K135" s="18">
        <f t="shared" si="38"/>
        <v>1</v>
      </c>
      <c r="L135" s="17"/>
      <c r="M135" s="17"/>
    </row>
    <row r="136" spans="1:26" ht="31.5" x14ac:dyDescent="0.25">
      <c r="A136" s="66">
        <v>3</v>
      </c>
      <c r="B136" s="68" t="s">
        <v>148</v>
      </c>
      <c r="C136" s="28" t="s">
        <v>12</v>
      </c>
      <c r="D136" s="34">
        <v>645.39</v>
      </c>
      <c r="E136" s="34"/>
      <c r="F136" s="19">
        <v>645.39</v>
      </c>
      <c r="G136" s="19"/>
      <c r="H136" s="69" t="s">
        <v>149</v>
      </c>
      <c r="I136" s="67" t="s">
        <v>147</v>
      </c>
      <c r="K136" s="18">
        <f t="shared" si="38"/>
        <v>1</v>
      </c>
      <c r="L136" s="17"/>
      <c r="M136" s="17"/>
    </row>
  </sheetData>
  <autoFilter ref="A3:I129">
    <filterColumn colId="3" showButton="0"/>
  </autoFilter>
  <mergeCells count="382">
    <mergeCell ref="D134:E134"/>
    <mergeCell ref="F134:G134"/>
    <mergeCell ref="H134:H135"/>
    <mergeCell ref="D135:E135"/>
    <mergeCell ref="F135:G135"/>
    <mergeCell ref="D136:E136"/>
    <mergeCell ref="F136:G136"/>
    <mergeCell ref="I131:I133"/>
    <mergeCell ref="C132:C133"/>
    <mergeCell ref="D132:E132"/>
    <mergeCell ref="F132:G132"/>
    <mergeCell ref="D133:E133"/>
    <mergeCell ref="F133:G133"/>
    <mergeCell ref="A128:A129"/>
    <mergeCell ref="B128:B129"/>
    <mergeCell ref="H128:H129"/>
    <mergeCell ref="I128:I129"/>
    <mergeCell ref="A130:I130"/>
    <mergeCell ref="A131:A133"/>
    <mergeCell ref="B131:B133"/>
    <mergeCell ref="D131:E131"/>
    <mergeCell ref="F131:G131"/>
    <mergeCell ref="H131:H133"/>
    <mergeCell ref="A124:A125"/>
    <mergeCell ref="B124:B125"/>
    <mergeCell ref="H124:H125"/>
    <mergeCell ref="I124:I125"/>
    <mergeCell ref="A126:A127"/>
    <mergeCell ref="B126:B127"/>
    <mergeCell ref="H126:H127"/>
    <mergeCell ref="I126:I127"/>
    <mergeCell ref="A120:A121"/>
    <mergeCell ref="B120:B121"/>
    <mergeCell ref="H120:H121"/>
    <mergeCell ref="I120:I121"/>
    <mergeCell ref="A122:A123"/>
    <mergeCell ref="B122:B123"/>
    <mergeCell ref="H122:H123"/>
    <mergeCell ref="I122:I123"/>
    <mergeCell ref="A116:A117"/>
    <mergeCell ref="B116:B117"/>
    <mergeCell ref="H116:H117"/>
    <mergeCell ref="I116:I117"/>
    <mergeCell ref="A118:A119"/>
    <mergeCell ref="B118:B119"/>
    <mergeCell ref="H118:H119"/>
    <mergeCell ref="I118:I119"/>
    <mergeCell ref="A112:A113"/>
    <mergeCell ref="B112:B113"/>
    <mergeCell ref="H112:H113"/>
    <mergeCell ref="I112:I113"/>
    <mergeCell ref="A114:A115"/>
    <mergeCell ref="B114:B115"/>
    <mergeCell ref="H114:H115"/>
    <mergeCell ref="I114:I115"/>
    <mergeCell ref="A108:A109"/>
    <mergeCell ref="B108:B109"/>
    <mergeCell ref="H108:H109"/>
    <mergeCell ref="I108:I109"/>
    <mergeCell ref="A110:A111"/>
    <mergeCell ref="B110:B111"/>
    <mergeCell ref="H110:H111"/>
    <mergeCell ref="I110:I111"/>
    <mergeCell ref="A104:A105"/>
    <mergeCell ref="B104:B105"/>
    <mergeCell ref="H104:H105"/>
    <mergeCell ref="I104:I105"/>
    <mergeCell ref="A106:A107"/>
    <mergeCell ref="B106:B107"/>
    <mergeCell ref="H106:H107"/>
    <mergeCell ref="I106:I107"/>
    <mergeCell ref="A100:I100"/>
    <mergeCell ref="A101:A103"/>
    <mergeCell ref="B101:B103"/>
    <mergeCell ref="D101:E101"/>
    <mergeCell ref="F101:G101"/>
    <mergeCell ref="C102:C103"/>
    <mergeCell ref="A96:A97"/>
    <mergeCell ref="B96:B97"/>
    <mergeCell ref="H96:H97"/>
    <mergeCell ref="I96:I97"/>
    <mergeCell ref="A98:A99"/>
    <mergeCell ref="B98:B99"/>
    <mergeCell ref="H98:H99"/>
    <mergeCell ref="I98:I99"/>
    <mergeCell ref="A92:A93"/>
    <mergeCell ref="B92:B93"/>
    <mergeCell ref="H92:H93"/>
    <mergeCell ref="I92:I93"/>
    <mergeCell ref="A94:A95"/>
    <mergeCell ref="B94:B95"/>
    <mergeCell ref="H94:H95"/>
    <mergeCell ref="I94:I95"/>
    <mergeCell ref="A88:A89"/>
    <mergeCell ref="B88:B89"/>
    <mergeCell ref="H88:H89"/>
    <mergeCell ref="I88:I89"/>
    <mergeCell ref="A90:A91"/>
    <mergeCell ref="B90:B91"/>
    <mergeCell ref="H90:H91"/>
    <mergeCell ref="I90:I91"/>
    <mergeCell ref="A84:A85"/>
    <mergeCell ref="B84:B85"/>
    <mergeCell ref="H84:H85"/>
    <mergeCell ref="I84:I85"/>
    <mergeCell ref="A86:A87"/>
    <mergeCell ref="B86:B87"/>
    <mergeCell ref="H86:H87"/>
    <mergeCell ref="I86:I87"/>
    <mergeCell ref="A80:A81"/>
    <mergeCell ref="B80:B81"/>
    <mergeCell ref="H80:H81"/>
    <mergeCell ref="I80:I81"/>
    <mergeCell ref="A82:A83"/>
    <mergeCell ref="B82:B83"/>
    <mergeCell ref="H82:H83"/>
    <mergeCell ref="I82:I83"/>
    <mergeCell ref="A76:A77"/>
    <mergeCell ref="B76:B77"/>
    <mergeCell ref="H76:H77"/>
    <mergeCell ref="I76:I77"/>
    <mergeCell ref="A78:A79"/>
    <mergeCell ref="B78:B79"/>
    <mergeCell ref="H78:H79"/>
    <mergeCell ref="I78:I79"/>
    <mergeCell ref="A72:A73"/>
    <mergeCell ref="B72:B73"/>
    <mergeCell ref="H72:H73"/>
    <mergeCell ref="I72:I73"/>
    <mergeCell ref="A74:A75"/>
    <mergeCell ref="B74:B75"/>
    <mergeCell ref="H74:H75"/>
    <mergeCell ref="I74:I75"/>
    <mergeCell ref="A68:A69"/>
    <mergeCell ref="B68:B69"/>
    <mergeCell ref="H68:H69"/>
    <mergeCell ref="I68:I69"/>
    <mergeCell ref="A70:A71"/>
    <mergeCell ref="B70:B71"/>
    <mergeCell ref="H70:H71"/>
    <mergeCell ref="I70:I71"/>
    <mergeCell ref="A64:A65"/>
    <mergeCell ref="B64:B65"/>
    <mergeCell ref="H64:H65"/>
    <mergeCell ref="I64:I65"/>
    <mergeCell ref="A66:A67"/>
    <mergeCell ref="B66:B67"/>
    <mergeCell ref="H66:H67"/>
    <mergeCell ref="I66:I67"/>
    <mergeCell ref="A60:I60"/>
    <mergeCell ref="A61:A63"/>
    <mergeCell ref="B61:B63"/>
    <mergeCell ref="D61:E61"/>
    <mergeCell ref="F61:G61"/>
    <mergeCell ref="C62:C63"/>
    <mergeCell ref="A58:A59"/>
    <mergeCell ref="B58:B59"/>
    <mergeCell ref="D58:E58"/>
    <mergeCell ref="F58:G58"/>
    <mergeCell ref="H58:H59"/>
    <mergeCell ref="I58:I59"/>
    <mergeCell ref="D59:E59"/>
    <mergeCell ref="F59:G59"/>
    <mergeCell ref="A56:A57"/>
    <mergeCell ref="B56:B57"/>
    <mergeCell ref="D56:E56"/>
    <mergeCell ref="F56:G56"/>
    <mergeCell ref="H56:H57"/>
    <mergeCell ref="I56:I57"/>
    <mergeCell ref="D57:E57"/>
    <mergeCell ref="F57:G57"/>
    <mergeCell ref="A54:A55"/>
    <mergeCell ref="B54:B55"/>
    <mergeCell ref="D54:E54"/>
    <mergeCell ref="F54:G54"/>
    <mergeCell ref="H54:H55"/>
    <mergeCell ref="I54:I55"/>
    <mergeCell ref="D55:E55"/>
    <mergeCell ref="F55:G55"/>
    <mergeCell ref="A52:A53"/>
    <mergeCell ref="B52:B53"/>
    <mergeCell ref="D52:E52"/>
    <mergeCell ref="F52:G52"/>
    <mergeCell ref="H52:H53"/>
    <mergeCell ref="I52:I53"/>
    <mergeCell ref="D53:E53"/>
    <mergeCell ref="F53:G53"/>
    <mergeCell ref="A50:A51"/>
    <mergeCell ref="B50:B51"/>
    <mergeCell ref="D50:E50"/>
    <mergeCell ref="F50:G50"/>
    <mergeCell ref="H50:H51"/>
    <mergeCell ref="I50:I51"/>
    <mergeCell ref="D51:E51"/>
    <mergeCell ref="F51:G51"/>
    <mergeCell ref="A48:A49"/>
    <mergeCell ref="B48:B49"/>
    <mergeCell ref="D48:E48"/>
    <mergeCell ref="F48:G48"/>
    <mergeCell ref="H48:H49"/>
    <mergeCell ref="I48:I49"/>
    <mergeCell ref="D49:E49"/>
    <mergeCell ref="F49:G49"/>
    <mergeCell ref="A46:A47"/>
    <mergeCell ref="B46:B47"/>
    <mergeCell ref="D46:E46"/>
    <mergeCell ref="F46:G46"/>
    <mergeCell ref="H46:H47"/>
    <mergeCell ref="I46:I47"/>
    <mergeCell ref="D47:E47"/>
    <mergeCell ref="F47:G47"/>
    <mergeCell ref="A44:A45"/>
    <mergeCell ref="B44:B45"/>
    <mergeCell ref="D44:E44"/>
    <mergeCell ref="F44:G44"/>
    <mergeCell ref="H44:H45"/>
    <mergeCell ref="I44:I45"/>
    <mergeCell ref="D45:E45"/>
    <mergeCell ref="F45:G45"/>
    <mergeCell ref="A42:A43"/>
    <mergeCell ref="B42:B43"/>
    <mergeCell ref="D42:E42"/>
    <mergeCell ref="F42:G42"/>
    <mergeCell ref="H42:H43"/>
    <mergeCell ref="I42:I43"/>
    <mergeCell ref="D43:E43"/>
    <mergeCell ref="F43:G43"/>
    <mergeCell ref="A40:A41"/>
    <mergeCell ref="B40:B41"/>
    <mergeCell ref="D40:E40"/>
    <mergeCell ref="F40:G40"/>
    <mergeCell ref="H40:H41"/>
    <mergeCell ref="I40:I41"/>
    <mergeCell ref="D41:E41"/>
    <mergeCell ref="F41:G41"/>
    <mergeCell ref="A38:A39"/>
    <mergeCell ref="B38:B39"/>
    <mergeCell ref="D38:E38"/>
    <mergeCell ref="F38:G38"/>
    <mergeCell ref="H38:H39"/>
    <mergeCell ref="I38:I39"/>
    <mergeCell ref="D39:E39"/>
    <mergeCell ref="F39:G39"/>
    <mergeCell ref="A36:A37"/>
    <mergeCell ref="B36:B37"/>
    <mergeCell ref="D36:E36"/>
    <mergeCell ref="F36:G36"/>
    <mergeCell ref="H36:H37"/>
    <mergeCell ref="I36:I37"/>
    <mergeCell ref="D37:E37"/>
    <mergeCell ref="F37:G37"/>
    <mergeCell ref="A34:A35"/>
    <mergeCell ref="B34:B35"/>
    <mergeCell ref="D34:E34"/>
    <mergeCell ref="F34:G34"/>
    <mergeCell ref="H34:H35"/>
    <mergeCell ref="I34:I35"/>
    <mergeCell ref="D35:E35"/>
    <mergeCell ref="F35:G35"/>
    <mergeCell ref="A31:I31"/>
    <mergeCell ref="A32:A33"/>
    <mergeCell ref="B32:B33"/>
    <mergeCell ref="D32:E32"/>
    <mergeCell ref="F32:G32"/>
    <mergeCell ref="H32:H33"/>
    <mergeCell ref="I32:I33"/>
    <mergeCell ref="D33:E33"/>
    <mergeCell ref="F33:G33"/>
    <mergeCell ref="A29:A30"/>
    <mergeCell ref="B29:B30"/>
    <mergeCell ref="D29:E29"/>
    <mergeCell ref="F29:G29"/>
    <mergeCell ref="H29:H30"/>
    <mergeCell ref="I29:I30"/>
    <mergeCell ref="D30:E30"/>
    <mergeCell ref="F30:G30"/>
    <mergeCell ref="A27:A28"/>
    <mergeCell ref="B27:B28"/>
    <mergeCell ref="D27:E27"/>
    <mergeCell ref="F27:G27"/>
    <mergeCell ref="H27:H28"/>
    <mergeCell ref="I27:I28"/>
    <mergeCell ref="D28:E28"/>
    <mergeCell ref="F28:G28"/>
    <mergeCell ref="A25:A26"/>
    <mergeCell ref="B25:B26"/>
    <mergeCell ref="D25:E25"/>
    <mergeCell ref="F25:G25"/>
    <mergeCell ref="H25:H26"/>
    <mergeCell ref="I25:I26"/>
    <mergeCell ref="D26:E26"/>
    <mergeCell ref="F26:G26"/>
    <mergeCell ref="A23:A24"/>
    <mergeCell ref="B23:B24"/>
    <mergeCell ref="D23:E23"/>
    <mergeCell ref="F23:G23"/>
    <mergeCell ref="H23:H24"/>
    <mergeCell ref="I23:I24"/>
    <mergeCell ref="D24:E24"/>
    <mergeCell ref="F24:G24"/>
    <mergeCell ref="A21:A22"/>
    <mergeCell ref="B21:B22"/>
    <mergeCell ref="D21:E21"/>
    <mergeCell ref="F21:G21"/>
    <mergeCell ref="H21:H22"/>
    <mergeCell ref="I21:I22"/>
    <mergeCell ref="D22:E22"/>
    <mergeCell ref="F22:G22"/>
    <mergeCell ref="A19:A20"/>
    <mergeCell ref="B19:B20"/>
    <mergeCell ref="D19:E19"/>
    <mergeCell ref="F19:G19"/>
    <mergeCell ref="H19:H20"/>
    <mergeCell ref="I19:I20"/>
    <mergeCell ref="D20:E20"/>
    <mergeCell ref="F20:G20"/>
    <mergeCell ref="A17:A18"/>
    <mergeCell ref="B17:B18"/>
    <mergeCell ref="D17:E17"/>
    <mergeCell ref="F17:G17"/>
    <mergeCell ref="H17:H18"/>
    <mergeCell ref="I17:I18"/>
    <mergeCell ref="D18:E18"/>
    <mergeCell ref="F18:G18"/>
    <mergeCell ref="A15:A16"/>
    <mergeCell ref="B15:B16"/>
    <mergeCell ref="D15:E15"/>
    <mergeCell ref="F15:G15"/>
    <mergeCell ref="H15:H16"/>
    <mergeCell ref="I15:I16"/>
    <mergeCell ref="D16:E16"/>
    <mergeCell ref="F16:G16"/>
    <mergeCell ref="A13:A14"/>
    <mergeCell ref="B13:B14"/>
    <mergeCell ref="D13:E13"/>
    <mergeCell ref="F13:G13"/>
    <mergeCell ref="H13:H14"/>
    <mergeCell ref="I13:I14"/>
    <mergeCell ref="D14:E14"/>
    <mergeCell ref="F14:G14"/>
    <mergeCell ref="A11:A12"/>
    <mergeCell ref="B11:B12"/>
    <mergeCell ref="D11:E11"/>
    <mergeCell ref="F11:G11"/>
    <mergeCell ref="H11:H12"/>
    <mergeCell ref="I11:I12"/>
    <mergeCell ref="D12:E12"/>
    <mergeCell ref="F12:G12"/>
    <mergeCell ref="A9:A10"/>
    <mergeCell ref="B9:B10"/>
    <mergeCell ref="D9:E9"/>
    <mergeCell ref="F9:G9"/>
    <mergeCell ref="H9:H10"/>
    <mergeCell ref="I9:I10"/>
    <mergeCell ref="D10:E10"/>
    <mergeCell ref="F10:G10"/>
    <mergeCell ref="A7:A8"/>
    <mergeCell ref="B7:B8"/>
    <mergeCell ref="D7:E7"/>
    <mergeCell ref="F7:G7"/>
    <mergeCell ref="H7:H8"/>
    <mergeCell ref="I7:I8"/>
    <mergeCell ref="D8:E8"/>
    <mergeCell ref="F8:G8"/>
    <mergeCell ref="A5:A6"/>
    <mergeCell ref="B5:B6"/>
    <mergeCell ref="D5:E5"/>
    <mergeCell ref="F5:G5"/>
    <mergeCell ref="H5:H6"/>
    <mergeCell ref="I5:I6"/>
    <mergeCell ref="D6:E6"/>
    <mergeCell ref="F6:G6"/>
    <mergeCell ref="A1:I1"/>
    <mergeCell ref="B2:I2"/>
    <mergeCell ref="A3:A4"/>
    <mergeCell ref="B3:B4"/>
    <mergeCell ref="D3:E3"/>
    <mergeCell ref="F3:G3"/>
    <mergeCell ref="H3:H4"/>
    <mergeCell ref="I3:I4"/>
    <mergeCell ref="D4:E4"/>
    <mergeCell ref="F4:G4"/>
  </mergeCells>
  <hyperlinks>
    <hyperlink ref="I58" r:id="rId1"/>
    <hyperlink ref="I21" r:id="rId2"/>
    <hyperlink ref="I56" r:id="rId3"/>
    <hyperlink ref="I52" r:id="rId4"/>
    <hyperlink ref="I50" r:id="rId5"/>
    <hyperlink ref="I48" r:id="rId6"/>
    <hyperlink ref="I42" r:id="rId7"/>
    <hyperlink ref="I44" r:id="rId8"/>
    <hyperlink ref="I46" r:id="rId9"/>
    <hyperlink ref="I34" r:id="rId10"/>
    <hyperlink ref="I36" r:id="rId11"/>
    <hyperlink ref="I38" r:id="rId12"/>
    <hyperlink ref="I40" r:id="rId13"/>
    <hyperlink ref="I54" r:id="rId14"/>
    <hyperlink ref="I135" r:id="rId15"/>
    <hyperlink ref="I136" r:id="rId16"/>
    <hyperlink ref="I5" r:id="rId17"/>
    <hyperlink ref="I7" r:id="rId18"/>
    <hyperlink ref="I9" r:id="rId19"/>
    <hyperlink ref="I11" r:id="rId20"/>
    <hyperlink ref="I13" r:id="rId21"/>
    <hyperlink ref="I15" r:id="rId22"/>
    <hyperlink ref="I17" r:id="rId23"/>
    <hyperlink ref="I19" r:id="rId24"/>
    <hyperlink ref="I23" r:id="rId25"/>
    <hyperlink ref="I25" r:id="rId26"/>
    <hyperlink ref="I27" r:id="rId27"/>
    <hyperlink ref="I29" r:id="rId28"/>
    <hyperlink ref="I128" r:id="rId29"/>
    <hyperlink ref="I122" r:id="rId30"/>
    <hyperlink ref="I120" r:id="rId31"/>
    <hyperlink ref="I118" r:id="rId32"/>
    <hyperlink ref="I116" r:id="rId33"/>
    <hyperlink ref="I104" r:id="rId34"/>
    <hyperlink ref="I106" r:id="rId35"/>
    <hyperlink ref="I108" r:id="rId36"/>
    <hyperlink ref="I110" r:id="rId37"/>
    <hyperlink ref="I112" r:id="rId38"/>
    <hyperlink ref="I114" r:id="rId39"/>
    <hyperlink ref="I64" r:id="rId40"/>
    <hyperlink ref="I66" r:id="rId41"/>
    <hyperlink ref="I68" r:id="rId42"/>
    <hyperlink ref="I70" r:id="rId43"/>
    <hyperlink ref="I72" r:id="rId44"/>
    <hyperlink ref="I74" r:id="rId45"/>
    <hyperlink ref="I76" r:id="rId46"/>
    <hyperlink ref="I78" r:id="rId47"/>
    <hyperlink ref="I80" r:id="rId48"/>
    <hyperlink ref="I82" r:id="rId49"/>
    <hyperlink ref="I84" r:id="rId50"/>
    <hyperlink ref="I86" r:id="rId51"/>
    <hyperlink ref="I88" r:id="rId52"/>
    <hyperlink ref="I92" r:id="rId53"/>
    <hyperlink ref="I94" r:id="rId54"/>
    <hyperlink ref="I96" r:id="rId55"/>
    <hyperlink ref="I98" r:id="rId56"/>
  </hyperlinks>
  <pageMargins left="0" right="0" top="0.35433070866141736" bottom="0.35433070866141736" header="0.31496062992125984" footer="0.31496062992125984"/>
  <pageSetup paperSize="9" scale="62" fitToHeight="0" orientation="portrait" r:id="rId57"/>
  <rowBreaks count="2" manualBreakCount="2">
    <brk id="22" max="8" man="1"/>
    <brk id="30" max="8" man="1"/>
  </rowBreaks>
  <legacyDrawing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 (изм янв)</vt:lpstr>
      <vt:lpstr>'2026 (изм янв)'!Заголовки_для_печати</vt:lpstr>
      <vt:lpstr>'2026 (изм янв)'!Область_печати</vt:lpstr>
    </vt:vector>
  </TitlesOfParts>
  <Company>Газпром теплоэнерго Московская область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Реш Наталья Рамановна</dc:creator>
  <cp:lastModifiedBy>Реш Наталья Рамановна</cp:lastModifiedBy>
  <dcterms:created xsi:type="dcterms:W3CDTF">2026-02-13T07:56:09Z</dcterms:created>
  <dcterms:modified xsi:type="dcterms:W3CDTF">2026-02-13T07:57:40Z</dcterms:modified>
</cp:coreProperties>
</file>